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andia3\src\c5083\"/>
    </mc:Choice>
  </mc:AlternateContent>
  <xr:revisionPtr revIDLastSave="0" documentId="13_ncr:1_{99BB36EB-54F1-4A2C-9A09-71553549AFEE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Invoice" sheetId="1" r:id="rId1"/>
    <sheet name="Sales Report" sheetId="12" r:id="rId2"/>
    <sheet name="Customer Report" sheetId="13" r:id="rId3"/>
    <sheet name="Product Report" sheetId="14" r:id="rId4"/>
    <sheet name="Customer Statement" sheetId="15" r:id="rId5"/>
    <sheet name="Sales Rep. Report" sheetId="16" r:id="rId6"/>
    <sheet name="Payment Report" sheetId="17" r:id="rId7"/>
    <sheet name="©" sheetId="18" r:id="rId8"/>
    <sheet name="Office-Kit.com.System" sheetId="2" state="veryHidden" r:id="rId9"/>
  </sheets>
  <definedNames>
    <definedName name="InvoicingTemplateLinkTarget" hidden="1">'Office-Kit.com.System'!$A$1</definedName>
    <definedName name="oknBalanceDue">Invoice!$K$115</definedName>
    <definedName name="oknCompanyAddress">Invoice!$F$5</definedName>
    <definedName name="oknCompanyCityStateZip">Invoice!$F$6</definedName>
    <definedName name="oknCompanyContact">Invoice!$F$7</definedName>
    <definedName name="oknCompanyName">Invoice!$F$4</definedName>
    <definedName name="oknCost_1">Invoice!$B$24</definedName>
    <definedName name="oknCost_10">Invoice!$B$33</definedName>
    <definedName name="oknCost_11">Invoice!$B$34</definedName>
    <definedName name="oknCost_12">Invoice!$B$35</definedName>
    <definedName name="oknCost_13">Invoice!$B$36</definedName>
    <definedName name="oknCost_14">Invoice!$B$37</definedName>
    <definedName name="oknCost_15">Invoice!$B$38</definedName>
    <definedName name="oknCost_16">Invoice!$B$39</definedName>
    <definedName name="oknCost_17">Invoice!$B$40</definedName>
    <definedName name="oknCost_18">Invoice!$B$41</definedName>
    <definedName name="oknCost_19">Invoice!$B$42</definedName>
    <definedName name="oknCost_2">Invoice!$B$25</definedName>
    <definedName name="oknCost_20">Invoice!$B$43</definedName>
    <definedName name="oknCost_21">Invoice!$B$44</definedName>
    <definedName name="oknCost_22">Invoice!$B$45</definedName>
    <definedName name="oknCost_23">Invoice!$B$46</definedName>
    <definedName name="oknCost_24">Invoice!$B$47</definedName>
    <definedName name="oknCost_25">Invoice!$B$48</definedName>
    <definedName name="oknCost_26">Invoice!$B$49</definedName>
    <definedName name="oknCost_27">Invoice!$B$50</definedName>
    <definedName name="oknCost_28">Invoice!$B$51</definedName>
    <definedName name="oknCost_29">Invoice!$B$52</definedName>
    <definedName name="oknCost_3">Invoice!$B$26</definedName>
    <definedName name="oknCost_30">Invoice!$B$53</definedName>
    <definedName name="oknCost_31">Invoice!$B$54</definedName>
    <definedName name="oknCost_32">Invoice!$B$55</definedName>
    <definedName name="oknCost_33">Invoice!$B$56</definedName>
    <definedName name="oknCost_34">Invoice!$B$57</definedName>
    <definedName name="oknCost_35">Invoice!$B$58</definedName>
    <definedName name="oknCost_36">Invoice!$B$59</definedName>
    <definedName name="oknCost_37">Invoice!$B$60</definedName>
    <definedName name="oknCost_38">Invoice!$B$61</definedName>
    <definedName name="oknCost_39">Invoice!$B$62</definedName>
    <definedName name="oknCost_4">Invoice!$B$27</definedName>
    <definedName name="oknCost_40">Invoice!$B$63</definedName>
    <definedName name="oknCost_41">Invoice!$B$64</definedName>
    <definedName name="oknCost_42">Invoice!$B$65</definedName>
    <definedName name="oknCost_43">Invoice!$B$66</definedName>
    <definedName name="oknCost_44">Invoice!$B$67</definedName>
    <definedName name="oknCost_45">Invoice!$B$68</definedName>
    <definedName name="oknCost_46">Invoice!$B$69</definedName>
    <definedName name="oknCost_47">Invoice!$B$70</definedName>
    <definedName name="oknCost_48">Invoice!$B$71</definedName>
    <definedName name="oknCost_49">Invoice!$B$72</definedName>
    <definedName name="oknCost_5">Invoice!$B$28</definedName>
    <definedName name="oknCost_50">Invoice!$B$73</definedName>
    <definedName name="oknCost_51">Invoice!$B$74</definedName>
    <definedName name="oknCost_52">Invoice!$B$75</definedName>
    <definedName name="oknCost_53">Invoice!$B$76</definedName>
    <definedName name="oknCost_54">Invoice!$B$77</definedName>
    <definedName name="oknCost_55">Invoice!$B$78</definedName>
    <definedName name="oknCost_56">Invoice!$B$79</definedName>
    <definedName name="oknCost_57">Invoice!$B$80</definedName>
    <definedName name="oknCost_58">Invoice!$B$81</definedName>
    <definedName name="oknCost_59">Invoice!$B$82</definedName>
    <definedName name="oknCost_6">Invoice!$B$29</definedName>
    <definedName name="oknCost_60">Invoice!$B$83</definedName>
    <definedName name="oknCost_61">Invoice!$B$84</definedName>
    <definedName name="oknCost_62">Invoice!$B$85</definedName>
    <definedName name="oknCost_63">Invoice!$B$86</definedName>
    <definedName name="oknCost_64">Invoice!$B$87</definedName>
    <definedName name="oknCost_65">Invoice!$B$88</definedName>
    <definedName name="oknCost_66">Invoice!$B$89</definedName>
    <definedName name="oknCost_67">Invoice!$B$90</definedName>
    <definedName name="oknCost_68">Invoice!$B$91</definedName>
    <definedName name="oknCost_69">Invoice!$B$92</definedName>
    <definedName name="oknCost_7">Invoice!$B$30</definedName>
    <definedName name="oknCost_70">Invoice!$B$93</definedName>
    <definedName name="oknCost_71">Invoice!$B$94</definedName>
    <definedName name="oknCost_72">Invoice!$B$95</definedName>
    <definedName name="oknCost_73">Invoice!$B$96</definedName>
    <definedName name="oknCost_74">Invoice!$B$97</definedName>
    <definedName name="oknCost_75">Invoice!$B$98</definedName>
    <definedName name="oknCost_76">Invoice!$B$99</definedName>
    <definedName name="oknCost_77">Invoice!$B$100</definedName>
    <definedName name="oknCost_78">Invoice!$B$101</definedName>
    <definedName name="oknCost_79">Invoice!$B$102</definedName>
    <definedName name="oknCost_8">Invoice!$B$31</definedName>
    <definedName name="oknCost_80">Invoice!$B$103</definedName>
    <definedName name="oknCost_81">Invoice!$B$104</definedName>
    <definedName name="oknCost_82">Invoice!$B$105</definedName>
    <definedName name="oknCost_83">Invoice!$B$106</definedName>
    <definedName name="oknCost_84">Invoice!$B$107</definedName>
    <definedName name="oknCost_9">Invoice!$B$32</definedName>
    <definedName name="oknCsDateFrom">'Customer Statement'!$C$18</definedName>
    <definedName name="oknCsDateTo">'Customer Statement'!$C$19</definedName>
    <definedName name="oknCsHdrAddress">'Customer Statement'!$C$12</definedName>
    <definedName name="oknCsHdrBalanceCurrent">'Customer Statement'!$H$11</definedName>
    <definedName name="oknCsHdrBalanceForward">'Customer Statement'!$H$10</definedName>
    <definedName name="oknCsHdrCityStateZip">'Customer Statement'!$C$13</definedName>
    <definedName name="oknCsHdrCountry">'Customer Statement'!$C$14</definedName>
    <definedName name="oknCsHdrCredit">'Customer Statement'!$H$12</definedName>
    <definedName name="oknCsHdrCustomerID">'Customer Statement'!$C$10</definedName>
    <definedName name="oknCsHdrCustomerName">'Customer Statement'!$C$11</definedName>
    <definedName name="oknCsHdrInvoiceTotal">'Customer Statement'!$H$14</definedName>
    <definedName name="oknCsHdrPaymentTotal">'Customer Statement'!$H$15</definedName>
    <definedName name="oknCsHdrPhone">'Customer Statement'!$C$15</definedName>
    <definedName name="oknCsStatementAmount">'Customer Statement'!$G$21</definedName>
    <definedName name="oknCsStatementBalance">'Customer Statement'!$H$21</definedName>
    <definedName name="oknCsStatementDate">'Customer Statement'!$B$21</definedName>
    <definedName name="oknCsStatementDesc">'Customer Statement'!$C$21</definedName>
    <definedName name="oknCsStatementDocID">'Customer Statement'!$D$21</definedName>
    <definedName name="oknCsStatementDueDate">'Customer Statement'!$E$21</definedName>
    <definedName name="oknCsStatementStatus">'Customer Statement'!$F$21</definedName>
    <definedName name="oknDatabaseName">Invoice!$R$2</definedName>
    <definedName name="oknDueDate">Invoice!$K$21</definedName>
    <definedName name="oknExtractingEmailInvoice" hidden="1">'Office-Kit.com.System'!$B$14</definedName>
    <definedName name="oknExtractingInvoiceCopyPageSetup" hidden="1">'Office-Kit.com.System'!$B$17</definedName>
    <definedName name="oknExtractingInvoiceRemoveRowCol" hidden="1">'Office-Kit.com.System'!$B$11</definedName>
    <definedName name="oknExtractingProtectPwd" hidden="1">'Office-Kit.com.System'!$B$13</definedName>
    <definedName name="oknExtractingProtectWorksheet" hidden="1">'Office-Kit.com.System'!$B$12</definedName>
    <definedName name="oknExtractingReportRemoveRowCol" hidden="1">'Office-Kit.com.System'!$B$10</definedName>
    <definedName name="oknExtractingRowsToRemoveOnReportWorksheet" hidden="1">'Office-Kit.com.System'!$B$16</definedName>
    <definedName name="oknExtractingWhereToPlaceNewInvoice" hidden="1">'Office-Kit.com.System'!$B$15</definedName>
    <definedName name="oknInvoiceBodyMaxNumber" hidden="1">'Office-Kit.com.System'!$B$19</definedName>
    <definedName name="oknInvoiceBodyMinNumber" hidden="1">'Office-Kit.com.System'!$B$18</definedName>
    <definedName name="oknInvoiceDate">Invoice!$K$6</definedName>
    <definedName name="oknInvoiceID">Invoice!$K$7</definedName>
    <definedName name="oknLaborQuantity">Invoice!$I$109</definedName>
    <definedName name="oknLaborTotal">Invoice!$K$109</definedName>
    <definedName name="oknLaborUnitPrice">Invoice!$J$109</definedName>
    <definedName name="oknLineTotal_1">Invoice!$K$24</definedName>
    <definedName name="oknLineTotal_10">Invoice!$K$33</definedName>
    <definedName name="oknLineTotal_11">Invoice!$K$34</definedName>
    <definedName name="oknLineTotal_12">Invoice!$K$35</definedName>
    <definedName name="oknLineTotal_13">Invoice!$K$36</definedName>
    <definedName name="oknLineTotal_14">Invoice!$K$37</definedName>
    <definedName name="oknLineTotal_15">Invoice!$K$38</definedName>
    <definedName name="oknLineTotal_16">Invoice!$K$39</definedName>
    <definedName name="oknLineTotal_17">Invoice!$K$40</definedName>
    <definedName name="oknLineTotal_18">Invoice!$K$41</definedName>
    <definedName name="oknLineTotal_19">Invoice!$K$42</definedName>
    <definedName name="oknLineTotal_2">Invoice!$K$25</definedName>
    <definedName name="oknLineTotal_20">Invoice!$K$43</definedName>
    <definedName name="oknLineTotal_21">Invoice!$K$44</definedName>
    <definedName name="oknLineTotal_22">Invoice!$K$45</definedName>
    <definedName name="oknLineTotal_23">Invoice!$K$46</definedName>
    <definedName name="oknLineTotal_24">Invoice!$K$47</definedName>
    <definedName name="oknLineTotal_25">Invoice!$K$48</definedName>
    <definedName name="oknLineTotal_26">Invoice!$K$49</definedName>
    <definedName name="oknLineTotal_27">Invoice!$K$50</definedName>
    <definedName name="oknLineTotal_28">Invoice!$K$51</definedName>
    <definedName name="oknLineTotal_29">Invoice!$K$52</definedName>
    <definedName name="oknLineTotal_3">Invoice!$K$26</definedName>
    <definedName name="oknLineTotal_30">Invoice!$K$53</definedName>
    <definedName name="oknLineTotal_31">Invoice!$K$54</definedName>
    <definedName name="oknLineTotal_32">Invoice!$K$55</definedName>
    <definedName name="oknLineTotal_33">Invoice!$K$56</definedName>
    <definedName name="oknLineTotal_34">Invoice!$K$57</definedName>
    <definedName name="oknLineTotal_35">Invoice!$K$58</definedName>
    <definedName name="oknLineTotal_36">Invoice!$K$59</definedName>
    <definedName name="oknLineTotal_37">Invoice!$K$60</definedName>
    <definedName name="oknLineTotal_38">Invoice!$K$61</definedName>
    <definedName name="oknLineTotal_39">Invoice!$K$62</definedName>
    <definedName name="oknLineTotal_4">Invoice!$K$27</definedName>
    <definedName name="oknLineTotal_40">Invoice!$K$63</definedName>
    <definedName name="oknLineTotal_41">Invoice!$K$64</definedName>
    <definedName name="oknLineTotal_42">Invoice!$K$65</definedName>
    <definedName name="oknLineTotal_43">Invoice!$K$66</definedName>
    <definedName name="oknLineTotal_44">Invoice!$K$67</definedName>
    <definedName name="oknLineTotal_45">Invoice!$K$68</definedName>
    <definedName name="oknLineTotal_46">Invoice!$K$69</definedName>
    <definedName name="oknLineTotal_47">Invoice!$K$70</definedName>
    <definedName name="oknLineTotal_48">Invoice!$K$71</definedName>
    <definedName name="oknLineTotal_49">Invoice!$K$72</definedName>
    <definedName name="oknLineTotal_5">Invoice!$K$28</definedName>
    <definedName name="oknLineTotal_50">Invoice!$K$73</definedName>
    <definedName name="oknLineTotal_51">Invoice!$K$74</definedName>
    <definedName name="oknLineTotal_52">Invoice!$K$75</definedName>
    <definedName name="oknLineTotal_53">Invoice!$K$76</definedName>
    <definedName name="oknLineTotal_54">Invoice!$K$77</definedName>
    <definedName name="oknLineTotal_55">Invoice!$K$78</definedName>
    <definedName name="oknLineTotal_56">Invoice!$K$79</definedName>
    <definedName name="oknLineTotal_57">Invoice!$K$80</definedName>
    <definedName name="oknLineTotal_58">Invoice!$K$81</definedName>
    <definedName name="oknLineTotal_59">Invoice!$K$82</definedName>
    <definedName name="oknLineTotal_6">Invoice!$K$29</definedName>
    <definedName name="oknLineTotal_60">Invoice!$K$83</definedName>
    <definedName name="oknLineTotal_61">Invoice!$K$84</definedName>
    <definedName name="oknLineTotal_62">Invoice!$K$85</definedName>
    <definedName name="oknLineTotal_63">Invoice!$K$86</definedName>
    <definedName name="oknLineTotal_64">Invoice!$K$87</definedName>
    <definedName name="oknLineTotal_65">Invoice!$K$88</definedName>
    <definedName name="oknLineTotal_66">Invoice!$K$89</definedName>
    <definedName name="oknLineTotal_67">Invoice!$K$90</definedName>
    <definedName name="oknLineTotal_68">Invoice!$K$91</definedName>
    <definedName name="oknLineTotal_69">Invoice!$K$92</definedName>
    <definedName name="oknLineTotal_7">Invoice!$K$30</definedName>
    <definedName name="oknLineTotal_70">Invoice!$K$93</definedName>
    <definedName name="oknLineTotal_71">Invoice!$K$94</definedName>
    <definedName name="oknLineTotal_72">Invoice!$K$95</definedName>
    <definedName name="oknLineTotal_73">Invoice!$K$96</definedName>
    <definedName name="oknLineTotal_74">Invoice!$K$97</definedName>
    <definedName name="oknLineTotal_75">Invoice!$K$98</definedName>
    <definedName name="oknLineTotal_76">Invoice!$K$99</definedName>
    <definedName name="oknLineTotal_77">Invoice!$K$100</definedName>
    <definedName name="oknLineTotal_78">Invoice!$K$101</definedName>
    <definedName name="oknLineTotal_79">Invoice!$K$102</definedName>
    <definedName name="oknLineTotal_8">Invoice!$K$31</definedName>
    <definedName name="oknLineTotal_80">Invoice!$K$103</definedName>
    <definedName name="oknLineTotal_81">Invoice!$K$104</definedName>
    <definedName name="oknLineTotal_82">Invoice!$K$105</definedName>
    <definedName name="oknLineTotal_83">Invoice!$K$106</definedName>
    <definedName name="oknLineTotal_84">Invoice!$K$107</definedName>
    <definedName name="oknLineTotal_9">Invoice!$K$32</definedName>
    <definedName name="oknLineTotalTaxable">Invoice!$B$108</definedName>
    <definedName name="oknNotes">Invoice!$D$113</definedName>
    <definedName name="oknOrderID">Invoice!$D$21</definedName>
    <definedName name="oknPaymentAmount">Invoice!$F$117</definedName>
    <definedName name="oknPaymentCreatedDate">Invoice!$D$117</definedName>
    <definedName name="oknPaymentNotes">Invoice!$K$117</definedName>
    <definedName name="oknPaymentPaymentTerm">Invoice!$H$117</definedName>
    <definedName name="oknPayments">Invoice!$B$114</definedName>
    <definedName name="oknPaymentTerm">Invoice!$J$21</definedName>
    <definedName name="oknPaymentTotalApplied">Invoice!$G$117</definedName>
    <definedName name="oknPrAmount">'Payment Report'!$G$14</definedName>
    <definedName name="oknPrCheckNumber">'Payment Report'!$E$14</definedName>
    <definedName name="oknPrCreatedDate">'Payment Report'!$C$14</definedName>
    <definedName name="oknPrDateFrom">'Payment Report'!$C$10</definedName>
    <definedName name="oknPrDateTo">'Payment Report'!$C$11</definedName>
    <definedName name="oknPrice_1">Invoice!$J$24</definedName>
    <definedName name="oknPrice_10">Invoice!$J$33</definedName>
    <definedName name="oknPrice_11">Invoice!$J$34</definedName>
    <definedName name="oknPrice_12">Invoice!$J$35</definedName>
    <definedName name="oknPrice_13">Invoice!$J$36</definedName>
    <definedName name="oknPrice_14">Invoice!$J$37</definedName>
    <definedName name="oknPrice_15">Invoice!$J$38</definedName>
    <definedName name="oknPrice_16">Invoice!$J$39</definedName>
    <definedName name="oknPrice_17">Invoice!$J$40</definedName>
    <definedName name="oknPrice_18">Invoice!$J$41</definedName>
    <definedName name="oknPrice_19">Invoice!$J$42</definedName>
    <definedName name="oknPrice_2">Invoice!$J$25</definedName>
    <definedName name="oknPrice_20">Invoice!$J$43</definedName>
    <definedName name="oknPrice_21">Invoice!$J$44</definedName>
    <definedName name="oknPrice_22">Invoice!$J$45</definedName>
    <definedName name="oknPrice_23">Invoice!$J$46</definedName>
    <definedName name="oknPrice_24">Invoice!$J$47</definedName>
    <definedName name="oknPrice_25">Invoice!$J$48</definedName>
    <definedName name="oknPrice_26">Invoice!$J$49</definedName>
    <definedName name="oknPrice_27">Invoice!$J$50</definedName>
    <definedName name="oknPrice_28">Invoice!$J$51</definedName>
    <definedName name="oknPrice_29">Invoice!$J$52</definedName>
    <definedName name="oknPrice_3">Invoice!$J$26</definedName>
    <definedName name="oknPrice_30">Invoice!$J$53</definedName>
    <definedName name="oknPrice_31">Invoice!$J$54</definedName>
    <definedName name="oknPrice_32">Invoice!$J$55</definedName>
    <definedName name="oknPrice_33">Invoice!$J$56</definedName>
    <definedName name="oknPrice_34">Invoice!$J$57</definedName>
    <definedName name="oknPrice_35">Invoice!$J$58</definedName>
    <definedName name="oknPrice_36">Invoice!$J$59</definedName>
    <definedName name="oknPrice_37">Invoice!$J$60</definedName>
    <definedName name="oknPrice_38">Invoice!$J$61</definedName>
    <definedName name="oknPrice_39">Invoice!$J$62</definedName>
    <definedName name="oknPrice_4">Invoice!$J$27</definedName>
    <definedName name="oknPrice_40">Invoice!$J$63</definedName>
    <definedName name="oknPrice_41">Invoice!$J$64</definedName>
    <definedName name="oknPrice_42">Invoice!$J$65</definedName>
    <definedName name="oknPrice_43">Invoice!$J$66</definedName>
    <definedName name="oknPrice_44">Invoice!$J$67</definedName>
    <definedName name="oknPrice_45">Invoice!$J$68</definedName>
    <definedName name="oknPrice_46">Invoice!$J$69</definedName>
    <definedName name="oknPrice_47">Invoice!$J$70</definedName>
    <definedName name="oknPrice_48">Invoice!$J$71</definedName>
    <definedName name="oknPrice_49">Invoice!$J$72</definedName>
    <definedName name="oknPrice_5">Invoice!$J$28</definedName>
    <definedName name="oknPrice_50">Invoice!$J$73</definedName>
    <definedName name="oknPrice_51">Invoice!$J$74</definedName>
    <definedName name="oknPrice_52">Invoice!$J$75</definedName>
    <definedName name="oknPrice_53">Invoice!$J$76</definedName>
    <definedName name="oknPrice_54">Invoice!$J$77</definedName>
    <definedName name="oknPrice_55">Invoice!$J$78</definedName>
    <definedName name="oknPrice_56">Invoice!$J$79</definedName>
    <definedName name="oknPrice_57">Invoice!$J$80</definedName>
    <definedName name="oknPrice_58">Invoice!$J$81</definedName>
    <definedName name="oknPrice_59">Invoice!$J$82</definedName>
    <definedName name="oknPrice_6">Invoice!$J$29</definedName>
    <definedName name="oknPrice_60">Invoice!$J$83</definedName>
    <definedName name="oknPrice_61">Invoice!$J$84</definedName>
    <definedName name="oknPrice_62">Invoice!$J$85</definedName>
    <definedName name="oknPrice_63">Invoice!$J$86</definedName>
    <definedName name="oknPrice_64">Invoice!$J$87</definedName>
    <definedName name="oknPrice_65">Invoice!$J$88</definedName>
    <definedName name="oknPrice_66">Invoice!$J$89</definedName>
    <definedName name="oknPrice_67">Invoice!$J$90</definedName>
    <definedName name="oknPrice_68">Invoice!$J$91</definedName>
    <definedName name="oknPrice_69">Invoice!$J$92</definedName>
    <definedName name="oknPrice_7">Invoice!$J$30</definedName>
    <definedName name="oknPrice_70">Invoice!$J$93</definedName>
    <definedName name="oknPrice_71">Invoice!$J$94</definedName>
    <definedName name="oknPrice_72">Invoice!$J$95</definedName>
    <definedName name="oknPrice_73">Invoice!$J$96</definedName>
    <definedName name="oknPrice_74">Invoice!$J$97</definedName>
    <definedName name="oknPrice_75">Invoice!$J$98</definedName>
    <definedName name="oknPrice_76">Invoice!$J$99</definedName>
    <definedName name="oknPrice_77">Invoice!$J$100</definedName>
    <definedName name="oknPrice_78">Invoice!$J$101</definedName>
    <definedName name="oknPrice_79">Invoice!$J$102</definedName>
    <definedName name="oknPrice_8">Invoice!$J$31</definedName>
    <definedName name="oknPrice_80">Invoice!$J$103</definedName>
    <definedName name="oknPrice_81">Invoice!$J$104</definedName>
    <definedName name="oknPrice_82">Invoice!$J$105</definedName>
    <definedName name="oknPrice_83">Invoice!$J$106</definedName>
    <definedName name="oknPrice_84">Invoice!$J$107</definedName>
    <definedName name="oknPrice_9">Invoice!$J$32</definedName>
    <definedName name="oknPrInvoiceID">'Payment Report'!$D$14</definedName>
    <definedName name="oknPrNotes">'Payment Report'!$F$14</definedName>
    <definedName name="oknProductID_1">Invoice!$D$24</definedName>
    <definedName name="oknProductID_10">Invoice!$D$33</definedName>
    <definedName name="oknProductID_11">Invoice!$D$34</definedName>
    <definedName name="oknProductID_12">Invoice!$D$35</definedName>
    <definedName name="oknProductID_13">Invoice!$D$36</definedName>
    <definedName name="oknProductID_14">Invoice!$D$37</definedName>
    <definedName name="oknProductID_15">Invoice!$D$38</definedName>
    <definedName name="oknProductID_16">Invoice!$D$39</definedName>
    <definedName name="oknProductID_17">Invoice!$D$40</definedName>
    <definedName name="oknProductID_18">Invoice!$D$41</definedName>
    <definedName name="oknProductID_19">Invoice!$D$42</definedName>
    <definedName name="oknProductID_2">Invoice!$D$25</definedName>
    <definedName name="oknProductID_20">Invoice!$D$43</definedName>
    <definedName name="oknProductID_21">Invoice!$D$44</definedName>
    <definedName name="oknProductID_22">Invoice!$D$45</definedName>
    <definedName name="oknProductID_23">Invoice!$D$46</definedName>
    <definedName name="oknProductID_24">Invoice!$D$47</definedName>
    <definedName name="oknProductID_25">Invoice!$D$48</definedName>
    <definedName name="oknProductID_26">Invoice!$D$49</definedName>
    <definedName name="oknProductID_27">Invoice!$D$50</definedName>
    <definedName name="oknProductID_28">Invoice!$D$51</definedName>
    <definedName name="oknProductID_29">Invoice!$D$52</definedName>
    <definedName name="oknProductID_3">Invoice!$D$26</definedName>
    <definedName name="oknProductID_30">Invoice!$D$53</definedName>
    <definedName name="oknProductID_31">Invoice!$D$54</definedName>
    <definedName name="oknProductID_32">Invoice!$D$55</definedName>
    <definedName name="oknProductID_33">Invoice!$D$56</definedName>
    <definedName name="oknProductID_34">Invoice!$D$57</definedName>
    <definedName name="oknProductID_35">Invoice!$D$58</definedName>
    <definedName name="oknProductID_36">Invoice!$D$59</definedName>
    <definedName name="oknProductID_37">Invoice!$D$60</definedName>
    <definedName name="oknProductID_38">Invoice!$D$61</definedName>
    <definedName name="oknProductID_39">Invoice!$D$62</definedName>
    <definedName name="oknProductID_4">Invoice!$D$27</definedName>
    <definedName name="oknProductID_40">Invoice!$D$63</definedName>
    <definedName name="oknProductID_41">Invoice!$D$64</definedName>
    <definedName name="oknProductID_42">Invoice!$D$65</definedName>
    <definedName name="oknProductID_43">Invoice!$D$66</definedName>
    <definedName name="oknProductID_44">Invoice!$D$67</definedName>
    <definedName name="oknProductID_45">Invoice!$D$68</definedName>
    <definedName name="oknProductID_46">Invoice!$D$69</definedName>
    <definedName name="oknProductID_47">Invoice!$D$70</definedName>
    <definedName name="oknProductID_48">Invoice!$D$71</definedName>
    <definedName name="oknProductID_49">Invoice!$D$72</definedName>
    <definedName name="oknProductID_5">Invoice!$D$28</definedName>
    <definedName name="oknProductID_50">Invoice!$D$73</definedName>
    <definedName name="oknProductID_51">Invoice!$D$74</definedName>
    <definedName name="oknProductID_52">Invoice!$D$75</definedName>
    <definedName name="oknProductID_53">Invoice!$D$76</definedName>
    <definedName name="oknProductID_54">Invoice!$D$77</definedName>
    <definedName name="oknProductID_55">Invoice!$D$78</definedName>
    <definedName name="oknProductID_56">Invoice!$D$79</definedName>
    <definedName name="oknProductID_57">Invoice!$D$80</definedName>
    <definedName name="oknProductID_58">Invoice!$D$81</definedName>
    <definedName name="oknProductID_59">Invoice!$D$82</definedName>
    <definedName name="oknProductID_6">Invoice!$D$29</definedName>
    <definedName name="oknProductID_60">Invoice!$D$83</definedName>
    <definedName name="oknProductID_61">Invoice!$D$84</definedName>
    <definedName name="oknProductID_62">Invoice!$D$85</definedName>
    <definedName name="oknProductID_63">Invoice!$D$86</definedName>
    <definedName name="oknProductID_64">Invoice!$D$87</definedName>
    <definedName name="oknProductID_65">Invoice!$D$88</definedName>
    <definedName name="oknProductID_66">Invoice!$D$89</definedName>
    <definedName name="oknProductID_67">Invoice!$D$90</definedName>
    <definedName name="oknProductID_68">Invoice!$D$91</definedName>
    <definedName name="oknProductID_69">Invoice!$D$92</definedName>
    <definedName name="oknProductID_7">Invoice!$D$30</definedName>
    <definedName name="oknProductID_70">Invoice!$D$93</definedName>
    <definedName name="oknProductID_71">Invoice!$D$94</definedName>
    <definedName name="oknProductID_72">Invoice!$D$95</definedName>
    <definedName name="oknProductID_73">Invoice!$D$96</definedName>
    <definedName name="oknProductID_74">Invoice!$D$97</definedName>
    <definedName name="oknProductID_75">Invoice!$D$98</definedName>
    <definedName name="oknProductID_76">Invoice!$D$99</definedName>
    <definedName name="oknProductID_77">Invoice!$D$100</definedName>
    <definedName name="oknProductID_78">Invoice!$D$101</definedName>
    <definedName name="oknProductID_79">Invoice!$D$102</definedName>
    <definedName name="oknProductID_8">Invoice!$D$31</definedName>
    <definedName name="oknProductID_80">Invoice!$D$103</definedName>
    <definedName name="oknProductID_81">Invoice!$D$104</definedName>
    <definedName name="oknProductID_82">Invoice!$D$105</definedName>
    <definedName name="oknProductID_83">Invoice!$D$106</definedName>
    <definedName name="oknProductID_84">Invoice!$D$107</definedName>
    <definedName name="oknProductID_9">Invoice!$D$32</definedName>
    <definedName name="oknProductName_1">Invoice!$F$24</definedName>
    <definedName name="oknProductName_10">Invoice!$F$33</definedName>
    <definedName name="oknProductName_11">Invoice!$F$34</definedName>
    <definedName name="oknProductName_12">Invoice!$F$35</definedName>
    <definedName name="oknProductName_13">Invoice!$F$36</definedName>
    <definedName name="oknProductName_14">Invoice!$F$37</definedName>
    <definedName name="oknProductName_15">Invoice!$F$38</definedName>
    <definedName name="oknProductName_16">Invoice!$F$39</definedName>
    <definedName name="oknProductName_17">Invoice!$F$40</definedName>
    <definedName name="oknProductName_18">Invoice!$F$41</definedName>
    <definedName name="oknProductName_19">Invoice!$F$42</definedName>
    <definedName name="oknProductName_2">Invoice!$F$25</definedName>
    <definedName name="oknProductName_20">Invoice!$F$43</definedName>
    <definedName name="oknProductName_21">Invoice!$F$44</definedName>
    <definedName name="oknProductName_22">Invoice!$F$45</definedName>
    <definedName name="oknProductName_23">Invoice!$F$46</definedName>
    <definedName name="oknProductName_24">Invoice!$F$47</definedName>
    <definedName name="oknProductName_25">Invoice!$F$48</definedName>
    <definedName name="oknProductName_26">Invoice!$F$49</definedName>
    <definedName name="oknProductName_27">Invoice!$F$50</definedName>
    <definedName name="oknProductName_28">Invoice!$F$51</definedName>
    <definedName name="oknProductName_29">Invoice!$F$52</definedName>
    <definedName name="oknProductName_3">Invoice!$F$26</definedName>
    <definedName name="oknProductName_30">Invoice!$F$53</definedName>
    <definedName name="oknProductName_31">Invoice!$F$54</definedName>
    <definedName name="oknProductName_32">Invoice!$F$55</definedName>
    <definedName name="oknProductName_33">Invoice!$F$56</definedName>
    <definedName name="oknProductName_34">Invoice!$F$57</definedName>
    <definedName name="oknProductName_35">Invoice!$F$58</definedName>
    <definedName name="oknProductName_36">Invoice!$F$59</definedName>
    <definedName name="oknProductName_37">Invoice!$F$60</definedName>
    <definedName name="oknProductName_38">Invoice!$F$61</definedName>
    <definedName name="oknProductName_39">Invoice!$F$62</definedName>
    <definedName name="oknProductName_4">Invoice!$F$27</definedName>
    <definedName name="oknProductName_40">Invoice!$F$63</definedName>
    <definedName name="oknProductName_41">Invoice!$F$64</definedName>
    <definedName name="oknProductName_42">Invoice!$F$65</definedName>
    <definedName name="oknProductName_43">Invoice!$F$66</definedName>
    <definedName name="oknProductName_44">Invoice!$F$67</definedName>
    <definedName name="oknProductName_45">Invoice!$F$68</definedName>
    <definedName name="oknProductName_46">Invoice!$F$69</definedName>
    <definedName name="oknProductName_47">Invoice!$F$70</definedName>
    <definedName name="oknProductName_48">Invoice!$F$71</definedName>
    <definedName name="oknProductName_49">Invoice!$F$72</definedName>
    <definedName name="oknProductName_5">Invoice!$F$28</definedName>
    <definedName name="oknProductName_50">Invoice!$F$73</definedName>
    <definedName name="oknProductName_51">Invoice!$F$74</definedName>
    <definedName name="oknProductName_52">Invoice!$F$75</definedName>
    <definedName name="oknProductName_53">Invoice!$F$76</definedName>
    <definedName name="oknProductName_54">Invoice!$F$77</definedName>
    <definedName name="oknProductName_55">Invoice!$F$78</definedName>
    <definedName name="oknProductName_56">Invoice!$F$79</definedName>
    <definedName name="oknProductName_57">Invoice!$F$80</definedName>
    <definedName name="oknProductName_58">Invoice!$F$81</definedName>
    <definedName name="oknProductName_59">Invoice!$F$82</definedName>
    <definedName name="oknProductName_6">Invoice!$F$29</definedName>
    <definedName name="oknProductName_60">Invoice!$F$83</definedName>
    <definedName name="oknProductName_61">Invoice!$F$84</definedName>
    <definedName name="oknProductName_62">Invoice!$F$85</definedName>
    <definedName name="oknProductName_63">Invoice!$F$86</definedName>
    <definedName name="oknProductName_64">Invoice!$F$87</definedName>
    <definedName name="oknProductName_65">Invoice!$F$88</definedName>
    <definedName name="oknProductName_66">Invoice!$F$89</definedName>
    <definedName name="oknProductName_67">Invoice!$F$90</definedName>
    <definedName name="oknProductName_68">Invoice!$F$91</definedName>
    <definedName name="oknProductName_69">Invoice!$F$92</definedName>
    <definedName name="oknProductName_7">Invoice!$F$30</definedName>
    <definedName name="oknProductName_70">Invoice!$F$93</definedName>
    <definedName name="oknProductName_71">Invoice!$F$94</definedName>
    <definedName name="oknProductName_72">Invoice!$F$95</definedName>
    <definedName name="oknProductName_73">Invoice!$F$96</definedName>
    <definedName name="oknProductName_74">Invoice!$F$97</definedName>
    <definedName name="oknProductName_75">Invoice!$F$98</definedName>
    <definedName name="oknProductName_76">Invoice!$F$99</definedName>
    <definedName name="oknProductName_77">Invoice!$F$100</definedName>
    <definedName name="oknProductName_78">Invoice!$F$101</definedName>
    <definedName name="oknProductName_79">Invoice!$F$102</definedName>
    <definedName name="oknProductName_8">Invoice!$F$31</definedName>
    <definedName name="oknProductName_80">Invoice!$F$103</definedName>
    <definedName name="oknProductName_81">Invoice!$F$104</definedName>
    <definedName name="oknProductName_82">Invoice!$F$105</definedName>
    <definedName name="oknProductName_83">Invoice!$F$106</definedName>
    <definedName name="oknProductName_84">Invoice!$F$107</definedName>
    <definedName name="oknProductName_9">Invoice!$F$32</definedName>
    <definedName name="oknPrPaymentTerm">'Payment Report'!$B$14</definedName>
    <definedName name="oknPrTotalApplied">'Payment Report'!$H$14</definedName>
    <definedName name="oknPrWhoID">'Payment Report'!$I$14</definedName>
    <definedName name="oknPrWhoName">'Payment Report'!$J$14</definedName>
    <definedName name="oknQuantity_1">Invoice!$I$24</definedName>
    <definedName name="oknQuantity_10">Invoice!$I$33</definedName>
    <definedName name="oknQuantity_11">Invoice!$I$34</definedName>
    <definedName name="oknQuantity_12">Invoice!$I$35</definedName>
    <definedName name="oknQuantity_13">Invoice!$I$36</definedName>
    <definedName name="oknQuantity_14">Invoice!$I$37</definedName>
    <definedName name="oknQuantity_15">Invoice!$I$38</definedName>
    <definedName name="oknQuantity_16">Invoice!$I$39</definedName>
    <definedName name="oknQuantity_17">Invoice!$I$40</definedName>
    <definedName name="oknQuantity_18">Invoice!$I$41</definedName>
    <definedName name="oknQuantity_19">Invoice!$I$42</definedName>
    <definedName name="oknQuantity_2">Invoice!$I$25</definedName>
    <definedName name="oknQuantity_20">Invoice!$I$43</definedName>
    <definedName name="oknQuantity_21">Invoice!$I$44</definedName>
    <definedName name="oknQuantity_22">Invoice!$I$45</definedName>
    <definedName name="oknQuantity_23">Invoice!$I$46</definedName>
    <definedName name="oknQuantity_24">Invoice!$I$47</definedName>
    <definedName name="oknQuantity_25">Invoice!$I$48</definedName>
    <definedName name="oknQuantity_26">Invoice!$I$49</definedName>
    <definedName name="oknQuantity_27">Invoice!$I$50</definedName>
    <definedName name="oknQuantity_28">Invoice!$I$51</definedName>
    <definedName name="oknQuantity_29">Invoice!$I$52</definedName>
    <definedName name="oknQuantity_3">Invoice!$I$26</definedName>
    <definedName name="oknQuantity_30">Invoice!$I$53</definedName>
    <definedName name="oknQuantity_31">Invoice!$I$54</definedName>
    <definedName name="oknQuantity_32">Invoice!$I$55</definedName>
    <definedName name="oknQuantity_33">Invoice!$I$56</definedName>
    <definedName name="oknQuantity_34">Invoice!$I$57</definedName>
    <definedName name="oknQuantity_35">Invoice!$I$58</definedName>
    <definedName name="oknQuantity_36">Invoice!$I$59</definedName>
    <definedName name="oknQuantity_37">Invoice!$I$60</definedName>
    <definedName name="oknQuantity_38">Invoice!$I$61</definedName>
    <definedName name="oknQuantity_39">Invoice!$I$62</definedName>
    <definedName name="oknQuantity_4">Invoice!$I$27</definedName>
    <definedName name="oknQuantity_40">Invoice!$I$63</definedName>
    <definedName name="oknQuantity_41">Invoice!$I$64</definedName>
    <definedName name="oknQuantity_42">Invoice!$I$65</definedName>
    <definedName name="oknQuantity_43">Invoice!$I$66</definedName>
    <definedName name="oknQuantity_44">Invoice!$I$67</definedName>
    <definedName name="oknQuantity_45">Invoice!$I$68</definedName>
    <definedName name="oknQuantity_46">Invoice!$I$69</definedName>
    <definedName name="oknQuantity_47">Invoice!$I$70</definedName>
    <definedName name="oknQuantity_48">Invoice!$I$71</definedName>
    <definedName name="oknQuantity_49">Invoice!$I$72</definedName>
    <definedName name="oknQuantity_5">Invoice!$I$28</definedName>
    <definedName name="oknQuantity_50">Invoice!$I$73</definedName>
    <definedName name="oknQuantity_51">Invoice!$I$74</definedName>
    <definedName name="oknQuantity_52">Invoice!$I$75</definedName>
    <definedName name="oknQuantity_53">Invoice!$I$76</definedName>
    <definedName name="oknQuantity_54">Invoice!$I$77</definedName>
    <definedName name="oknQuantity_55">Invoice!$I$78</definedName>
    <definedName name="oknQuantity_56">Invoice!$I$79</definedName>
    <definedName name="oknQuantity_57">Invoice!$I$80</definedName>
    <definedName name="oknQuantity_58">Invoice!$I$81</definedName>
    <definedName name="oknQuantity_59">Invoice!$I$82</definedName>
    <definedName name="oknQuantity_6">Invoice!$I$29</definedName>
    <definedName name="oknQuantity_60">Invoice!$I$83</definedName>
    <definedName name="oknQuantity_61">Invoice!$I$84</definedName>
    <definedName name="oknQuantity_62">Invoice!$I$85</definedName>
    <definedName name="oknQuantity_63">Invoice!$I$86</definedName>
    <definedName name="oknQuantity_64">Invoice!$I$87</definedName>
    <definedName name="oknQuantity_65">Invoice!$I$88</definedName>
    <definedName name="oknQuantity_66">Invoice!$I$89</definedName>
    <definedName name="oknQuantity_67">Invoice!$I$90</definedName>
    <definedName name="oknQuantity_68">Invoice!$I$91</definedName>
    <definedName name="oknQuantity_69">Invoice!$I$92</definedName>
    <definedName name="oknQuantity_7">Invoice!$I$30</definedName>
    <definedName name="oknQuantity_70">Invoice!$I$93</definedName>
    <definedName name="oknQuantity_71">Invoice!$I$94</definedName>
    <definedName name="oknQuantity_72">Invoice!$I$95</definedName>
    <definedName name="oknQuantity_73">Invoice!$I$96</definedName>
    <definedName name="oknQuantity_74">Invoice!$I$97</definedName>
    <definedName name="oknQuantity_75">Invoice!$I$98</definedName>
    <definedName name="oknQuantity_76">Invoice!$I$99</definedName>
    <definedName name="oknQuantity_77">Invoice!$I$100</definedName>
    <definedName name="oknQuantity_78">Invoice!$I$101</definedName>
    <definedName name="oknQuantity_79">Invoice!$I$102</definedName>
    <definedName name="oknQuantity_8">Invoice!$I$31</definedName>
    <definedName name="oknQuantity_80">Invoice!$I$103</definedName>
    <definedName name="oknQuantity_81">Invoice!$I$104</definedName>
    <definedName name="oknQuantity_82">Invoice!$I$105</definedName>
    <definedName name="oknQuantity_83">Invoice!$I$106</definedName>
    <definedName name="oknQuantity_84">Invoice!$I$107</definedName>
    <definedName name="oknQuantity_9">Invoice!$I$32</definedName>
    <definedName name="oknRcBalanceDue">'Customer Report'!$K$12</definedName>
    <definedName name="oknRcDateFrom">'Customer Report'!$C$9</definedName>
    <definedName name="oknRcDateTo">'Customer Report'!$C$10</definedName>
    <definedName name="oknRcDueDate">'Customer Report'!$N$12</definedName>
    <definedName name="oknRcInvoiceCost">'Customer Report'!$F$12</definedName>
    <definedName name="oknRcInvoiceDate">'Customer Report'!$C$12</definedName>
    <definedName name="oknRcInvoiceID">'Customer Report'!$E$12</definedName>
    <definedName name="oknRcOrderID">'Customer Report'!$O$12</definedName>
    <definedName name="oknRcPayments">'Customer Report'!$J$12</definedName>
    <definedName name="oknRcPaymentTerm">'Customer Report'!$Q$12</definedName>
    <definedName name="oknRcSalesRepName">'Customer Report'!$P$12</definedName>
    <definedName name="oknRcShippingCost">'Customer Report'!$I$12</definedName>
    <definedName name="oknRcSubtotal">'Customer Report'!$L$12</definedName>
    <definedName name="oknRcTax1">'Customer Report'!$G$12</definedName>
    <definedName name="oknRcTax2">'Customer Report'!$H$12</definedName>
    <definedName name="oknRcTotal">'Customer Report'!$M$12</definedName>
    <definedName name="oknRcWhoID">'Customer Report'!$B$12</definedName>
    <definedName name="oknRcWhoName">'Customer Report'!$D$12</definedName>
    <definedName name="oknRpCost">'Product Report'!$I$12</definedName>
    <definedName name="oknRpDateFrom">'Product Report'!$C$9</definedName>
    <definedName name="oknRpDateTo">'Product Report'!$C$10</definedName>
    <definedName name="oknRpInvoiceDate">'Product Report'!$C$12</definedName>
    <definedName name="oknRpInvoiceID">'Product Report'!$D$12</definedName>
    <definedName name="oknRpLineTotal">'Product Report'!$H$12</definedName>
    <definedName name="oknRpPrice">'Product Report'!$G$12</definedName>
    <definedName name="oknRpProductID">'Product Report'!$B$12</definedName>
    <definedName name="oknRpProductName">'Product Report'!$E$12</definedName>
    <definedName name="oknRpQuantity">'Product Report'!$F$12</definedName>
    <definedName name="oknRrBalanceDue">'Sales Rep. Report'!$M$14</definedName>
    <definedName name="oknRrDateFrom">'Sales Rep. Report'!$C$10</definedName>
    <definedName name="oknRrDateTo">'Sales Rep. Report'!$C$11</definedName>
    <definedName name="oknRrDueDate">'Sales Rep. Report'!$N$14</definedName>
    <definedName name="oknRrInvoiceCost">'Sales Rep. Report'!$F$14</definedName>
    <definedName name="oknRrInvoiceDate">'Sales Rep. Report'!$C$14</definedName>
    <definedName name="oknRrInvoiceID">'Sales Rep. Report'!$E$14</definedName>
    <definedName name="oknRrOrderID">'Sales Rep. Report'!$D$14</definedName>
    <definedName name="oknRrPayments">'Sales Rep. Report'!$K$14</definedName>
    <definedName name="oknRrSalesRepName">'Sales Rep. Report'!$B$14</definedName>
    <definedName name="oknRrShippingCost">'Sales Rep. Report'!$I$14</definedName>
    <definedName name="oknRrSubtotal">'Sales Rep. Report'!$L$14</definedName>
    <definedName name="oknRrTax1">'Sales Rep. Report'!$G$14</definedName>
    <definedName name="oknRrTax2">'Sales Rep. Report'!$H$14</definedName>
    <definedName name="oknRrTotal">'Sales Rep. Report'!$J$14</definedName>
    <definedName name="oknRsBalanceDue">'Sales Report'!$N$13</definedName>
    <definedName name="oknRsDateFrom">'Sales Report'!$C$10</definedName>
    <definedName name="oknRsDateTo">'Sales Report'!$C$11</definedName>
    <definedName name="oknRsDueDate">'Sales Report'!$O$13</definedName>
    <definedName name="oknRsInvoiceCost">'Sales Report'!$D$13</definedName>
    <definedName name="oknRsInvoiceDate">'Sales Report'!$C$13</definedName>
    <definedName name="oknRsInvoiceID">'Sales Report'!$E$13</definedName>
    <definedName name="oknRsOrderID">'Sales Report'!$F$13</definedName>
    <definedName name="oknRsPayments">'Sales Report'!$M$13</definedName>
    <definedName name="oknRsPaymentTerm">'Sales Report'!$P$13</definedName>
    <definedName name="oknRsSalesRepName">'Sales Report'!$G$13</definedName>
    <definedName name="oknRsShippingCost">'Sales Report'!$I$13</definedName>
    <definedName name="oknRsSubTotal">'Sales Report'!$H$13</definedName>
    <definedName name="oknRsTax1">'Sales Report'!$J$13</definedName>
    <definedName name="oknRsTax2">'Sales Report'!$K$13</definedName>
    <definedName name="oknRsTotal">'Sales Report'!$L$13</definedName>
    <definedName name="oknRsWhoName">'Sales Report'!$Q$13</definedName>
    <definedName name="oknRsYearMonth">'Sales Report'!$B$13</definedName>
    <definedName name="oknSalesRepName">Invoice!$F$21</definedName>
    <definedName name="oknSavingInvoiceClearWorksheet" hidden="1">'Office-Kit.com.System'!$B$9</definedName>
    <definedName name="oknSavingInvoicePromptForPayment" hidden="1">'Office-Kit.com.System'!$B$8</definedName>
    <definedName name="oknShipAddress">Invoice!$J$12</definedName>
    <definedName name="oknShipCityStateZip">Invoice!$J$13</definedName>
    <definedName name="oknShipContact">Invoice!$J$16</definedName>
    <definedName name="oknShipCountry">Invoice!$J$15</definedName>
    <definedName name="oknShipDate">Invoice!$H$21</definedName>
    <definedName name="oknShipName">Invoice!$J$11</definedName>
    <definedName name="oknShippingCost">Invoice!$K$112</definedName>
    <definedName name="oknShipVia">Invoice!$I$21</definedName>
    <definedName name="oknShipZipPostcode">Invoice!$J$14</definedName>
    <definedName name="oknStatus">Invoice!$V$2</definedName>
    <definedName name="oknSubTotal">Invoice!$K$108</definedName>
    <definedName name="oknTax1">Invoice!$K$110</definedName>
    <definedName name="oknTax1Name">Invoice!$I$110</definedName>
    <definedName name="oknTax1Rate">Invoice!$J$110</definedName>
    <definedName name="oknTax1RateDefault">Invoice!$A$14</definedName>
    <definedName name="oknTax2">Invoice!$K$111</definedName>
    <definedName name="oknTax2IsAppliedToTax1">Invoice!$A$12</definedName>
    <definedName name="oknTax2Name">Invoice!$I$111</definedName>
    <definedName name="oknTax2Rate">Invoice!$J$111</definedName>
    <definedName name="oknTax2RateDefault">Invoice!$A$16</definedName>
    <definedName name="oknTaxable_1">Invoice!$A$24</definedName>
    <definedName name="oknTaxable_10">Invoice!$A$33</definedName>
    <definedName name="oknTaxable_11">Invoice!$A$34</definedName>
    <definedName name="oknTaxable_12">Invoice!$A$35</definedName>
    <definedName name="oknTaxable_13">Invoice!$A$36</definedName>
    <definedName name="oknTaxable_14">Invoice!$A$37</definedName>
    <definedName name="oknTaxable_15">Invoice!$A$38</definedName>
    <definedName name="oknTaxable_16">Invoice!$A$39</definedName>
    <definedName name="oknTaxable_17">Invoice!$A$40</definedName>
    <definedName name="oknTaxable_18">Invoice!$A$41</definedName>
    <definedName name="oknTaxable_19">Invoice!$A$42</definedName>
    <definedName name="oknTaxable_2">Invoice!$A$25</definedName>
    <definedName name="oknTaxable_20">Invoice!$A$43</definedName>
    <definedName name="oknTaxable_21">Invoice!$A$44</definedName>
    <definedName name="oknTaxable_22">Invoice!$A$45</definedName>
    <definedName name="oknTaxable_23">Invoice!$A$46</definedName>
    <definedName name="oknTaxable_24">Invoice!$A$47</definedName>
    <definedName name="oknTaxable_25">Invoice!$A$48</definedName>
    <definedName name="oknTaxable_26">Invoice!$A$49</definedName>
    <definedName name="oknTaxable_27">Invoice!$A$50</definedName>
    <definedName name="oknTaxable_28">Invoice!$A$51</definedName>
    <definedName name="oknTaxable_29">Invoice!$A$52</definedName>
    <definedName name="oknTaxable_3">Invoice!$A$26</definedName>
    <definedName name="oknTaxable_30">Invoice!$A$53</definedName>
    <definedName name="oknTaxable_31">Invoice!$A$54</definedName>
    <definedName name="oknTaxable_32">Invoice!$A$55</definedName>
    <definedName name="oknTaxable_33">Invoice!$A$56</definedName>
    <definedName name="oknTaxable_34">Invoice!$A$57</definedName>
    <definedName name="oknTaxable_35">Invoice!$A$58</definedName>
    <definedName name="oknTaxable_36">Invoice!$A$59</definedName>
    <definedName name="oknTaxable_37">Invoice!$A$60</definedName>
    <definedName name="oknTaxable_38">Invoice!$A$61</definedName>
    <definedName name="oknTaxable_39">Invoice!$A$62</definedName>
    <definedName name="oknTaxable_4">Invoice!$A$27</definedName>
    <definedName name="oknTaxable_40">Invoice!$A$63</definedName>
    <definedName name="oknTaxable_41">Invoice!$A$64</definedName>
    <definedName name="oknTaxable_42">Invoice!$A$65</definedName>
    <definedName name="oknTaxable_43">Invoice!$A$66</definedName>
    <definedName name="oknTaxable_44">Invoice!$A$67</definedName>
    <definedName name="oknTaxable_45">Invoice!$A$68</definedName>
    <definedName name="oknTaxable_46">Invoice!$A$69</definedName>
    <definedName name="oknTaxable_47">Invoice!$A$70</definedName>
    <definedName name="oknTaxable_48">Invoice!$A$71</definedName>
    <definedName name="oknTaxable_49">Invoice!$A$72</definedName>
    <definedName name="oknTaxable_5">Invoice!$A$28</definedName>
    <definedName name="oknTaxable_50">Invoice!$A$73</definedName>
    <definedName name="oknTaxable_51">Invoice!$A$74</definedName>
    <definedName name="oknTaxable_52">Invoice!$A$75</definedName>
    <definedName name="oknTaxable_53">Invoice!$A$76</definedName>
    <definedName name="oknTaxable_54">Invoice!$A$77</definedName>
    <definedName name="oknTaxable_55">Invoice!$A$78</definedName>
    <definedName name="oknTaxable_56">Invoice!$A$79</definedName>
    <definedName name="oknTaxable_57">Invoice!$A$80</definedName>
    <definedName name="oknTaxable_58">Invoice!$A$81</definedName>
    <definedName name="oknTaxable_59">Invoice!$A$82</definedName>
    <definedName name="oknTaxable_6">Invoice!$A$29</definedName>
    <definedName name="oknTaxable_60">Invoice!$A$83</definedName>
    <definedName name="oknTaxable_61">Invoice!$A$84</definedName>
    <definedName name="oknTaxable_62">Invoice!$A$85</definedName>
    <definedName name="oknTaxable_63">Invoice!$A$86</definedName>
    <definedName name="oknTaxable_64">Invoice!$A$87</definedName>
    <definedName name="oknTaxable_65">Invoice!$A$88</definedName>
    <definedName name="oknTaxable_66">Invoice!$A$89</definedName>
    <definedName name="oknTaxable_67">Invoice!$A$90</definedName>
    <definedName name="oknTaxable_68">Invoice!$A$91</definedName>
    <definedName name="oknTaxable_69">Invoice!$A$92</definedName>
    <definedName name="oknTaxable_7">Invoice!$A$30</definedName>
    <definedName name="oknTaxable_70">Invoice!$A$93</definedName>
    <definedName name="oknTaxable_71">Invoice!$A$94</definedName>
    <definedName name="oknTaxable_72">Invoice!$A$95</definedName>
    <definedName name="oknTaxable_73">Invoice!$A$96</definedName>
    <definedName name="oknTaxable_74">Invoice!$A$97</definedName>
    <definedName name="oknTaxable_75">Invoice!$A$98</definedName>
    <definedName name="oknTaxable_76">Invoice!$A$99</definedName>
    <definedName name="oknTaxable_77">Invoice!$A$100</definedName>
    <definedName name="oknTaxable_78">Invoice!$A$101</definedName>
    <definedName name="oknTaxable_79">Invoice!$A$102</definedName>
    <definedName name="oknTaxable_8">Invoice!$A$31</definedName>
    <definedName name="oknTaxable_80">Invoice!$A$103</definedName>
    <definedName name="oknTaxable_81">Invoice!$A$104</definedName>
    <definedName name="oknTaxable_82">Invoice!$A$105</definedName>
    <definedName name="oknTaxable_83">Invoice!$A$106</definedName>
    <definedName name="oknTaxable_84">Invoice!$A$107</definedName>
    <definedName name="oknTaxable_9">Invoice!$A$32</definedName>
    <definedName name="oknTaxTotalIncludingShippingCost">Invoice!$A$13</definedName>
    <definedName name="oknTaxType">Invoice!$A$10</definedName>
    <definedName name="oknTotal">Invoice!$K$113</definedName>
    <definedName name="oknWhoAddress">Invoice!$F$12</definedName>
    <definedName name="oknWhoCityStateZip">Invoice!$F$13</definedName>
    <definedName name="oknWhoCountry">Invoice!$F$15</definedName>
    <definedName name="oknWhoEmail">Invoice!$F$17</definedName>
    <definedName name="oknWhoID">Invoice!$F$18</definedName>
    <definedName name="oknWhoName">Invoice!$F$11</definedName>
    <definedName name="oknWhoPhone">Invoice!$F$16</definedName>
    <definedName name="oknWhoZipPostcode">Invoice!$F$14</definedName>
    <definedName name="oknZ2DONTREMOVESoftwareID" hidden="1">'Office-Kit.com.System'!$B$5</definedName>
    <definedName name="oknZZDONTREMOVEAllowIncompleteLine" localSheetId="8" hidden="1">'Office-Kit.com.System'!$B$20</definedName>
    <definedName name="oknZZDONTREMOVEAllowZeroLineTotal" localSheetId="8" hidden="1">'Office-Kit.com.System'!$B$22</definedName>
    <definedName name="oknZZDONTREMOVEDatabasePath" hidden="1">'Office-Kit.com.System'!$B$6</definedName>
    <definedName name="oknZZDONTREMOVEDisallowNegativeStcok" localSheetId="8" hidden="1">'Office-Kit.com.System'!$B$25</definedName>
    <definedName name="oknZZDONTREMOVEHowToCloseWorkbook" hidden="1">'Office-Kit.com.System'!$B$7</definedName>
    <definedName name="oknZZDONTREMOVER" localSheetId="8" hidden="1">'Office-Kit.com.System'!$B$24</definedName>
    <definedName name="oknZZDONTREMOVEU" localSheetId="8" hidden="1">'Office-Kit.com.System'!$B$23</definedName>
    <definedName name="_xlnm.Print_Area" localSheetId="2">'Customer Report'!$B$13:$Q$15</definedName>
    <definedName name="_xlnm.Print_Area" localSheetId="4">'Customer Statement'!$B$22:$H$436</definedName>
    <definedName name="_xlnm.Print_Area" localSheetId="0">Invoice!$D$3:$K$122</definedName>
    <definedName name="_xlnm.Print_Area" localSheetId="6">'Payment Report'!$B$15:$J$18</definedName>
    <definedName name="_xlnm.Print_Area" localSheetId="3">'Product Report'!$B$13:$I$17</definedName>
    <definedName name="_xlnm.Print_Area" localSheetId="5">'Sales Rep. Report'!$B$15:$N$18</definedName>
    <definedName name="_xlnm.Print_Area" localSheetId="1">'Sales Report'!$B$14:$Q$16</definedName>
    <definedName name="_xlnm.Print_Titles" localSheetId="2">'Customer Report'!$3:$12</definedName>
    <definedName name="_xlnm.Print_Titles" localSheetId="4">'Customer Statement'!$3:$21</definedName>
    <definedName name="_xlnm.Print_Titles" localSheetId="0">Invoice!$4:$23</definedName>
    <definedName name="_xlnm.Print_Titles" localSheetId="6">'Payment Report'!$3:$14</definedName>
    <definedName name="_xlnm.Print_Titles" localSheetId="3">'Product Report'!$4:$12</definedName>
    <definedName name="_xlnm.Print_Titles" localSheetId="5">'Sales Rep. Report'!$3:$14</definedName>
    <definedName name="_xlnm.Print_Titles" localSheetId="1">'Sales Report'!$4:$13</definedName>
    <definedName name="valuevx">42.314159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7" l="1"/>
  <c r="B6" i="17"/>
  <c r="B5" i="17"/>
  <c r="B4" i="17"/>
  <c r="H14" i="16"/>
  <c r="G14" i="16"/>
  <c r="B7" i="16"/>
  <c r="B6" i="16"/>
  <c r="B5" i="16"/>
  <c r="B4" i="16"/>
  <c r="B7" i="15"/>
  <c r="B6" i="15"/>
  <c r="B5" i="15"/>
  <c r="B4" i="15"/>
  <c r="B7" i="14"/>
  <c r="B6" i="14"/>
  <c r="B5" i="14"/>
  <c r="B4" i="14"/>
  <c r="H12" i="13"/>
  <c r="G12" i="13"/>
  <c r="B7" i="13"/>
  <c r="B6" i="13"/>
  <c r="B5" i="13"/>
  <c r="B4" i="13"/>
  <c r="K13" i="12"/>
  <c r="J13" i="12"/>
  <c r="B7" i="12"/>
  <c r="B6" i="12"/>
  <c r="B5" i="12"/>
  <c r="B4" i="12"/>
  <c r="K107" i="1" l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 l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109" i="1" l="1"/>
  <c r="K114" i="1" l="1"/>
  <c r="K24" i="1"/>
  <c r="K25" i="1"/>
  <c r="K26" i="1"/>
  <c r="K27" i="1"/>
  <c r="K28" i="1"/>
  <c r="K29" i="1"/>
  <c r="K30" i="1"/>
  <c r="K31" i="1"/>
  <c r="K32" i="1"/>
  <c r="K33" i="1"/>
  <c r="K34" i="1"/>
  <c r="K35" i="1"/>
  <c r="B108" i="1" l="1" a="1"/>
  <c r="B108" i="1" s="1"/>
  <c r="K110" i="1" s="1"/>
  <c r="K108" i="1"/>
  <c r="K113" i="1" l="1"/>
  <c r="K111" i="1"/>
  <c r="K115" i="1" l="1"/>
</calcChain>
</file>

<file path=xl/sharedStrings.xml><?xml version="1.0" encoding="utf-8"?>
<sst xmlns="http://schemas.openxmlformats.org/spreadsheetml/2006/main" count="202" uniqueCount="144">
  <si>
    <t>DATE:</t>
  </si>
  <si>
    <t>Bill To:</t>
  </si>
  <si>
    <t>SHIPPING &amp; HANDLING</t>
  </si>
  <si>
    <t>TOTAL</t>
  </si>
  <si>
    <t>SoftID</t>
    <phoneticPr fontId="8" type="noConversion"/>
  </si>
  <si>
    <t>DbPath</t>
    <phoneticPr fontId="8" type="noConversion"/>
  </si>
  <si>
    <t>Price</t>
  </si>
  <si>
    <t>Quantity</t>
  </si>
  <si>
    <t>HowToCloseBook</t>
    <phoneticPr fontId="8" type="noConversion"/>
  </si>
  <si>
    <t>Valid Value:</t>
    <phoneticPr fontId="8" type="noConversion"/>
  </si>
  <si>
    <t xml:space="preserve">0=Auto discard changes,  1=AutoSave,   2=DefaultOperation,prompt </t>
    <phoneticPr fontId="8" type="noConversion"/>
  </si>
  <si>
    <t>SavingInvoicePromptForPayment</t>
    <phoneticPr fontId="8" type="noConversion"/>
  </si>
  <si>
    <t>SavingInvoiceClearWorksheet</t>
  </si>
  <si>
    <t>ExtractingReportRemoveRowCol</t>
  </si>
  <si>
    <t>ExtractingInvoiceRemoveRowCol</t>
  </si>
  <si>
    <t>ExtractingProtectWorksheet</t>
  </si>
  <si>
    <t>ExtractingProtectPwd</t>
  </si>
  <si>
    <t>ExtractingEmailInvoice</t>
  </si>
  <si>
    <t>ExtractingWhereToPlaceNewInvoice</t>
  </si>
  <si>
    <t>ExtractingRowsToRemoveOnReportWorksheet</t>
  </si>
  <si>
    <t>InvoiceBodyMinNumber</t>
  </si>
  <si>
    <t>InvoiceBodyMaxNumber</t>
    <phoneticPr fontId="8" type="noConversion"/>
  </si>
  <si>
    <t>ExtractingInvoiceCopyPageSetup</t>
    <phoneticPr fontId="8" type="noConversion"/>
  </si>
  <si>
    <t>SUBTOTAL</t>
  </si>
  <si>
    <t>PAID</t>
  </si>
  <si>
    <t>TOTAL DUE</t>
  </si>
  <si>
    <t>Current Database</t>
  </si>
  <si>
    <t>Invoice Status</t>
  </si>
  <si>
    <t>Taxable</t>
  </si>
  <si>
    <t>Date</t>
  </si>
  <si>
    <t>From:</t>
  </si>
  <si>
    <t>To:</t>
  </si>
  <si>
    <t>Date:</t>
  </si>
  <si>
    <t>Invoice #</t>
  </si>
  <si>
    <t>Subtotal</t>
  </si>
  <si>
    <t>Shipping</t>
  </si>
  <si>
    <t>Total</t>
  </si>
  <si>
    <t>Paid</t>
  </si>
  <si>
    <t>Balance Due</t>
  </si>
  <si>
    <t>Due Date</t>
  </si>
  <si>
    <t>P.O. #</t>
  </si>
  <si>
    <t>Sales Rep.</t>
  </si>
  <si>
    <t>ID:</t>
  </si>
  <si>
    <t>Name:</t>
  </si>
  <si>
    <t>Address:</t>
  </si>
  <si>
    <t>City,ST ZIP:</t>
  </si>
  <si>
    <t>Phone:</t>
  </si>
  <si>
    <t>Country:</t>
  </si>
  <si>
    <t>GST</t>
  </si>
  <si>
    <t>Cost</t>
  </si>
  <si>
    <t>Month</t>
  </si>
  <si>
    <t>Payment Term</t>
  </si>
  <si>
    <t>Customer ID</t>
  </si>
  <si>
    <t>Name</t>
  </si>
  <si>
    <t>Shipping Cost</t>
  </si>
  <si>
    <t>Product ID</t>
  </si>
  <si>
    <t>Description</t>
  </si>
  <si>
    <t>Line Total</t>
  </si>
  <si>
    <t>Unit Cost</t>
  </si>
  <si>
    <t>OkInv 1.0</t>
  </si>
  <si>
    <t>INVOICE #:</t>
  </si>
  <si>
    <t>Allow incomplete line</t>
  </si>
  <si>
    <t>Allow zero line total</t>
  </si>
  <si>
    <t>Type</t>
  </si>
  <si>
    <t>Notes</t>
  </si>
  <si>
    <t>Amount</t>
  </si>
  <si>
    <t>Customer Name</t>
  </si>
  <si>
    <t>Check / Money Order #</t>
  </si>
  <si>
    <t>Statement Period:</t>
  </si>
  <si>
    <t>Sales Rep. Name</t>
  </si>
  <si>
    <t>Ship Date</t>
  </si>
  <si>
    <t>Ship Via</t>
  </si>
  <si>
    <t>Terms</t>
  </si>
  <si>
    <t>Unit Price</t>
  </si>
  <si>
    <t>cost</t>
  </si>
  <si>
    <t>TaxSystem</t>
  </si>
  <si>
    <t xml:space="preserve">THANK YOU FOR YOUR BUSINESS! </t>
  </si>
  <si>
    <t>INVOICE</t>
  </si>
  <si>
    <t>DATE</t>
    <phoneticPr fontId="8" type="noConversion"/>
  </si>
  <si>
    <t>NOTES</t>
    <phoneticPr fontId="8" type="noConversion"/>
  </si>
  <si>
    <t>TYPE</t>
    <phoneticPr fontId="8" type="noConversion"/>
  </si>
  <si>
    <t>PAYMENT DETAIL</t>
    <phoneticPr fontId="5" type="noConversion"/>
  </si>
  <si>
    <t>NOTES:</t>
  </si>
  <si>
    <t>$C$3</t>
  </si>
  <si>
    <t>Total Applied</t>
  </si>
  <si>
    <t>APPLIED</t>
  </si>
  <si>
    <t>Disallow negative stock</t>
  </si>
  <si>
    <t>Customer</t>
  </si>
  <si>
    <t>office-kit.com</t>
  </si>
  <si>
    <t>uniformsoft.com</t>
  </si>
  <si>
    <t>billing software, invoicing software, invoice template</t>
  </si>
  <si>
    <t>billing template, invoicing form, free invoice template</t>
  </si>
  <si>
    <t>BILL TO</t>
  </si>
  <si>
    <t>SHIP TO</t>
  </si>
  <si>
    <t>Address</t>
  </si>
  <si>
    <t>City, State ZIP</t>
  </si>
  <si>
    <t>Country</t>
  </si>
  <si>
    <t>Contact</t>
  </si>
  <si>
    <t>Phone</t>
  </si>
  <si>
    <t>Email</t>
  </si>
  <si>
    <t>Client #</t>
  </si>
  <si>
    <t>Pending</t>
  </si>
  <si>
    <t>LABOR HOURS</t>
  </si>
  <si>
    <t>SALES TAX</t>
  </si>
  <si>
    <t xml:space="preserve">            PART #            Tax</t>
  </si>
  <si>
    <t>Line#</t>
  </si>
  <si>
    <t>c5083</t>
  </si>
  <si>
    <t>c5083.mdb</t>
  </si>
  <si>
    <t>Sales Company Name</t>
  </si>
  <si>
    <t>address</t>
  </si>
  <si>
    <t>Phone, Email, Web Address</t>
  </si>
  <si>
    <t>Need a different invoice layout? Visit our invoice template collection.</t>
  </si>
  <si>
    <t>InvoicingTemplate.com</t>
  </si>
  <si>
    <t>By InvoicingTemplate.com</t>
  </si>
  <si>
    <t>Template URL</t>
  </si>
  <si>
    <t>© 2017 InvoicingTemplate.com / Uniform Software LTD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</si>
  <si>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</si>
  <si>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</si>
  <si>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Terms of Use to learn how you may or may not use this template. Thank you.</t>
  </si>
  <si>
    <t>See our Terms of Use / Copyright Notic</t>
  </si>
  <si>
    <t>http://www.invoicingtemplate.com/about.html</t>
  </si>
  <si>
    <r>
      <rPr>
        <b/>
        <sz val="12"/>
        <color indexed="8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</si>
  <si>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Invoice Template with 4 Pages - c5083</t>
  </si>
  <si>
    <t>Invoicing Layout with 4 Pages - 254, Costa Mesa, California, 112822, 109960, 7000260276464168789?+2.60%, 15.7 sq mi, 40.7 km2, 7,186/sq mi, 2,775/km2, 33°39′57″N 117°54′44″W? / ?33.6659°N 117.9123°W? / 33.6659; -117.9123? (Costa Mesa)</t>
  </si>
  <si>
    <t>Invoice Template with 4 Pagesc5083 - 254, Costa Mesa, California, 112822, 109960, 7000260276464168789?+2.60%, 15.7 sq mi, 40.7 km2, 7,186/sq mi, 2,775/km2, 33°39′57″N 117°54′44″W? / ?33.6659°N 117.9123°W? / 33.6659; -117.9123? (Costa Mesa)</t>
  </si>
  <si>
    <t>3FI6I6I5DI1D</t>
  </si>
  <si>
    <t>Sales Report</t>
  </si>
  <si>
    <t xml:space="preserve">Customer Report
</t>
  </si>
  <si>
    <t>Product Report</t>
  </si>
  <si>
    <t>Customer Statement</t>
  </si>
  <si>
    <t>Balance forward</t>
    <phoneticPr fontId="4" type="noConversion"/>
  </si>
  <si>
    <t>Current balance</t>
    <phoneticPr fontId="4" type="noConversion"/>
  </si>
  <si>
    <t>Account Credit</t>
  </si>
  <si>
    <t>Invoice total</t>
    <phoneticPr fontId="4" type="noConversion"/>
  </si>
  <si>
    <t>Payment total</t>
    <phoneticPr fontId="4" type="noConversion"/>
  </si>
  <si>
    <t>Date</t>
    <phoneticPr fontId="4" type="noConversion"/>
  </si>
  <si>
    <t>Description</t>
    <phoneticPr fontId="4" type="noConversion"/>
  </si>
  <si>
    <t>Document#</t>
    <phoneticPr fontId="4" type="noConversion"/>
  </si>
  <si>
    <t>Due Date</t>
    <phoneticPr fontId="4" type="noConversion"/>
  </si>
  <si>
    <t>Status</t>
    <phoneticPr fontId="4" type="noConversion"/>
  </si>
  <si>
    <t>Amount</t>
    <phoneticPr fontId="4" type="noConversion"/>
  </si>
  <si>
    <t>Balance</t>
    <phoneticPr fontId="4" type="noConversion"/>
  </si>
  <si>
    <t>Sales Rep. Report</t>
  </si>
  <si>
    <t>Payment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</si>
</sst>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@\ \ "/>
    <numFmt numFmtId="166" formatCode="_(* #,##0.00_);_(* \(#,##0.00\);;_(@_)"/>
    <numFmt numFmtId="167" formatCode="General_)"/>
    <numFmt numFmtId="168" formatCode="[$-409]mmmm\ d\,\ yyyy;@"/>
    <numFmt numFmtId="169" formatCode="_ * #,##0.00_ ;_ * \-#,##0.00_ ;_ * &quot;&quot;??_ ;_ @_ "/>
    <numFmt numFmtId="170" formatCode="_(* #,##0.00_);_(* \(#,##0.00\);_(* &quot;&quot;??_);_(@_)"/>
    <numFmt numFmtId="171" formatCode="[$-409]d\-mmm\-yy;@"/>
    <numFmt numFmtId="172" formatCode="[$-409]d/mmm/yy;@"/>
    <numFmt numFmtId="173" formatCode="0.000%"/>
  </numFmts>
  <fonts count="3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3"/>
      <charset val="134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42"/>
      <name val="Arial Black"/>
      <family val="2"/>
    </font>
    <font>
      <sz val="10"/>
      <name val="Arial"/>
      <family val="2"/>
    </font>
    <font>
      <sz val="11"/>
      <color theme="1" tint="0.249977111117893"/>
      <name val="Arial Black"/>
      <family val="2"/>
    </font>
    <font>
      <sz val="22"/>
      <color theme="3" tint="0.39997558519241921"/>
      <name val="Arial Black"/>
      <family val="2"/>
    </font>
    <font>
      <b/>
      <sz val="9"/>
      <color theme="0"/>
      <name val="Arial"/>
      <family val="2"/>
    </font>
    <font>
      <sz val="10"/>
      <color theme="2" tint="-0.499984740745262"/>
      <name val="Bell Gothic Std Black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name val="Trebuchet MS"/>
      <family val="2"/>
    </font>
    <font>
      <sz val="18"/>
      <color theme="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indexed="12"/>
      <name val="Verdana"/>
      <family val="2"/>
    </font>
    <font>
      <b/>
      <sz val="12"/>
      <color indexed="8"/>
      <name val="Arial"/>
      <family val="2"/>
    </font>
    <font>
      <sz val="10"/>
      <name val="Book Antiqua"/>
      <family val="1"/>
    </font>
    <font>
      <b/>
      <sz val="9"/>
      <name val="Book Antiqua"/>
      <family val="1"/>
    </font>
    <font>
      <sz val="10"/>
      <color theme="2" tint="-0.499984740745262"/>
      <name val="Book Antiqua"/>
      <family val="1"/>
    </font>
    <font>
      <sz val="14"/>
      <name val="Arial"/>
      <family val="2"/>
    </font>
    <font>
      <b/>
      <sz val="14"/>
      <name val="Bodoni MT Black"/>
      <family val="1"/>
    </font>
    <font>
      <b/>
      <sz val="14"/>
      <name val="Arial"/>
      <family val="2"/>
    </font>
    <font>
      <sz val="14"/>
      <color indexed="42"/>
      <name val="Arial Black"/>
      <family val="2"/>
    </font>
    <font>
      <b/>
      <sz val="14"/>
      <color theme="4"/>
      <name val="Bodoni MT Black"/>
      <family val="1"/>
    </font>
    <font>
      <sz val="14"/>
      <name val="Bodoni MT Black"/>
      <family val="1"/>
    </font>
    <font>
      <sz val="14"/>
      <color theme="4"/>
      <name val="Bodoni MT Black"/>
      <family val="1"/>
    </font>
    <font>
      <sz val="14"/>
      <color indexed="42"/>
      <name val="Bodoni MT Black"/>
      <family val="1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gradientFill type="path">
        <stop position="0">
          <color theme="4" tint="0.80001220740379042"/>
        </stop>
        <stop position="1">
          <color theme="4"/>
        </stop>
      </gradient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245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Fill="1" applyAlignment="1"/>
    <xf numFmtId="0" fontId="7" fillId="0" borderId="0" xfId="0" applyFont="1"/>
    <xf numFmtId="0" fontId="0" fillId="0" borderId="0" xfId="0" applyAlignment="1" applyProtection="1">
      <protection locked="0" hidden="1"/>
    </xf>
    <xf numFmtId="0" fontId="0" fillId="0" borderId="0" xfId="0" applyNumberFormat="1"/>
    <xf numFmtId="0" fontId="7" fillId="0" borderId="0" xfId="0" applyNumberFormat="1" applyFont="1" applyAlignment="1">
      <alignment horizontal="right"/>
    </xf>
    <xf numFmtId="0" fontId="7" fillId="0" borderId="0" xfId="0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Alignment="1">
      <alignment horizontal="left" inden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 applyProtection="1"/>
    <xf numFmtId="4" fontId="12" fillId="2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14" fontId="13" fillId="0" borderId="0" xfId="0" applyNumberFormat="1" applyFont="1" applyAlignment="1">
      <alignment horizontal="left" indent="1"/>
    </xf>
    <xf numFmtId="0" fontId="12" fillId="0" borderId="0" xfId="0" applyFont="1" applyAlignment="1">
      <alignment horizontal="left"/>
    </xf>
    <xf numFmtId="40" fontId="7" fillId="0" borderId="0" xfId="0" applyNumberFormat="1" applyFont="1"/>
    <xf numFmtId="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11" fillId="0" borderId="0" xfId="0" applyFont="1" applyAlignment="1" applyProtection="1">
      <alignment horizontal="right"/>
      <protection locked="0" hidden="1"/>
    </xf>
    <xf numFmtId="0" fontId="14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left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Alignment="1">
      <alignment horizontal="right"/>
    </xf>
    <xf numFmtId="164" fontId="7" fillId="0" borderId="4" xfId="0" applyNumberFormat="1" applyFont="1" applyBorder="1" applyProtection="1">
      <protection locked="0"/>
    </xf>
    <xf numFmtId="164" fontId="7" fillId="0" borderId="5" xfId="0" applyNumberFormat="1" applyFont="1" applyBorder="1" applyProtection="1"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indent="1"/>
    </xf>
    <xf numFmtId="0" fontId="9" fillId="0" borderId="0" xfId="1" applyNumberFormat="1" applyAlignment="1" applyProtection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0" fillId="0" borderId="0" xfId="0" applyFill="1" applyAlignment="1" applyProtection="1">
      <protection locked="0" hidden="1"/>
    </xf>
    <xf numFmtId="0" fontId="0" fillId="0" borderId="0" xfId="0" applyFill="1" applyAlignment="1" applyProtection="1"/>
    <xf numFmtId="0" fontId="0" fillId="4" borderId="0" xfId="0" applyFill="1" applyAlignment="1"/>
    <xf numFmtId="0" fontId="11" fillId="0" borderId="0" xfId="0" applyFont="1" applyAlignment="1" applyProtection="1">
      <protection locked="0" hidden="1"/>
    </xf>
    <xf numFmtId="0" fontId="11" fillId="0" borderId="0" xfId="0" applyFont="1" applyAlignment="1" applyProtection="1"/>
    <xf numFmtId="0" fontId="11" fillId="0" borderId="0" xfId="0" applyFont="1" applyAlignment="1"/>
    <xf numFmtId="0" fontId="6" fillId="0" borderId="0" xfId="0" applyFont="1" applyAlignment="1"/>
    <xf numFmtId="0" fontId="15" fillId="4" borderId="0" xfId="0" applyFont="1" applyFill="1" applyAlignment="1"/>
    <xf numFmtId="0" fontId="15" fillId="0" borderId="0" xfId="0" applyFont="1" applyAlignment="1"/>
    <xf numFmtId="0" fontId="15" fillId="0" borderId="0" xfId="0" applyFont="1" applyFill="1" applyAlignment="1"/>
    <xf numFmtId="0" fontId="11" fillId="0" borderId="0" xfId="0" applyFont="1" applyFill="1" applyAlignment="1"/>
    <xf numFmtId="168" fontId="6" fillId="0" borderId="0" xfId="0" applyNumberFormat="1" applyFont="1" applyAlignment="1" applyProtection="1">
      <alignment horizontal="left" shrinkToFit="1"/>
      <protection locked="0"/>
    </xf>
    <xf numFmtId="0" fontId="6" fillId="4" borderId="0" xfId="0" applyFont="1" applyFill="1" applyAlignment="1"/>
    <xf numFmtId="0" fontId="6" fillId="0" borderId="0" xfId="0" applyFont="1" applyFill="1" applyAlignment="1"/>
    <xf numFmtId="0" fontId="6" fillId="0" borderId="0" xfId="0" applyFont="1" applyAlignment="1" applyProtection="1">
      <protection locked="0" hidden="1"/>
    </xf>
    <xf numFmtId="0" fontId="6" fillId="0" borderId="0" xfId="0" applyFont="1" applyAlignment="1" applyProtection="1"/>
    <xf numFmtId="0" fontId="11" fillId="0" borderId="0" xfId="0" applyNumberFormat="1" applyFont="1" applyAlignment="1" applyProtection="1">
      <protection locked="0" hidden="1"/>
    </xf>
    <xf numFmtId="0" fontId="5" fillId="0" borderId="0" xfId="0" applyFont="1" applyFill="1" applyAlignment="1"/>
    <xf numFmtId="172" fontId="7" fillId="0" borderId="0" xfId="0" applyNumberFormat="1" applyFont="1" applyFill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7" fillId="0" borderId="0" xfId="0" applyNumberFormat="1" applyFont="1" applyAlignment="1" applyProtection="1">
      <protection locked="0" hidden="1"/>
    </xf>
    <xf numFmtId="0" fontId="7" fillId="0" borderId="0" xfId="0" applyFont="1" applyAlignment="1" applyProtection="1">
      <alignment horizontal="right"/>
      <protection locked="0" hidden="1"/>
    </xf>
    <xf numFmtId="0" fontId="7" fillId="0" borderId="0" xfId="0" applyFont="1" applyAlignment="1" applyProtection="1"/>
    <xf numFmtId="0" fontId="7" fillId="0" borderId="0" xfId="0" applyFont="1" applyAlignment="1"/>
    <xf numFmtId="0" fontId="7" fillId="0" borderId="0" xfId="0" applyFont="1" applyFill="1" applyAlignment="1"/>
    <xf numFmtId="0" fontId="7" fillId="4" borderId="0" xfId="0" applyFont="1" applyFill="1" applyAlignment="1"/>
    <xf numFmtId="0" fontId="7" fillId="0" borderId="0" xfId="0" applyFont="1" applyAlignment="1" applyProtection="1">
      <protection locked="0" hidden="1"/>
    </xf>
    <xf numFmtId="0" fontId="7" fillId="0" borderId="0" xfId="0" applyFont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center"/>
    </xf>
    <xf numFmtId="14" fontId="7" fillId="0" borderId="16" xfId="0" applyNumberFormat="1" applyFont="1" applyBorder="1" applyAlignment="1" applyProtection="1">
      <alignment horizontal="center"/>
      <protection locked="0"/>
    </xf>
    <xf numFmtId="14" fontId="7" fillId="0" borderId="16" xfId="0" applyNumberFormat="1" applyFont="1" applyBorder="1" applyAlignment="1" applyProtection="1">
      <protection locked="0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Alignment="1" applyProtection="1">
      <protection locked="0"/>
    </xf>
    <xf numFmtId="49" fontId="7" fillId="0" borderId="17" xfId="0" applyNumberFormat="1" applyFont="1" applyBorder="1" applyAlignment="1" applyProtection="1">
      <alignment horizontal="left"/>
      <protection locked="0"/>
    </xf>
    <xf numFmtId="1" fontId="7" fillId="0" borderId="18" xfId="0" applyNumberFormat="1" applyFont="1" applyBorder="1" applyAlignment="1" applyProtection="1"/>
    <xf numFmtId="167" fontId="7" fillId="0" borderId="19" xfId="0" applyNumberFormat="1" applyFont="1" applyBorder="1" applyAlignment="1" applyProtection="1">
      <protection locked="0"/>
    </xf>
    <xf numFmtId="169" fontId="7" fillId="0" borderId="19" xfId="0" applyNumberFormat="1" applyFont="1" applyBorder="1" applyAlignment="1" applyProtection="1">
      <alignment horizontal="right"/>
      <protection locked="0"/>
    </xf>
    <xf numFmtId="170" fontId="7" fillId="0" borderId="19" xfId="0" applyNumberFormat="1" applyFont="1" applyFill="1" applyBorder="1" applyAlignment="1" applyProtection="1">
      <alignment horizontal="left"/>
      <protection hidden="1"/>
    </xf>
    <xf numFmtId="44" fontId="7" fillId="0" borderId="0" xfId="0" applyNumberFormat="1" applyFont="1" applyFill="1" applyBorder="1" applyAlignment="1">
      <alignment horizontal="left"/>
    </xf>
    <xf numFmtId="49" fontId="7" fillId="3" borderId="20" xfId="0" applyNumberFormat="1" applyFont="1" applyFill="1" applyBorder="1" applyAlignment="1" applyProtection="1">
      <alignment horizontal="left"/>
      <protection locked="0"/>
    </xf>
    <xf numFmtId="1" fontId="7" fillId="3" borderId="21" xfId="0" applyNumberFormat="1" applyFont="1" applyFill="1" applyBorder="1" applyAlignment="1" applyProtection="1"/>
    <xf numFmtId="167" fontId="7" fillId="3" borderId="22" xfId="0" applyNumberFormat="1" applyFont="1" applyFill="1" applyBorder="1" applyAlignment="1" applyProtection="1">
      <protection locked="0"/>
    </xf>
    <xf numFmtId="169" fontId="7" fillId="3" borderId="22" xfId="0" applyNumberFormat="1" applyFont="1" applyFill="1" applyBorder="1" applyAlignment="1" applyProtection="1">
      <alignment horizontal="right"/>
      <protection locked="0"/>
    </xf>
    <xf numFmtId="170" fontId="7" fillId="3" borderId="22" xfId="0" applyNumberFormat="1" applyFont="1" applyFill="1" applyBorder="1" applyAlignment="1" applyProtection="1">
      <alignment horizontal="left"/>
      <protection hidden="1"/>
    </xf>
    <xf numFmtId="166" fontId="7" fillId="0" borderId="0" xfId="0" applyNumberFormat="1" applyFont="1" applyFill="1" applyBorder="1" applyAlignment="1">
      <alignment horizontal="left"/>
    </xf>
    <xf numFmtId="49" fontId="7" fillId="0" borderId="20" xfId="0" applyNumberFormat="1" applyFont="1" applyBorder="1" applyAlignment="1" applyProtection="1">
      <alignment horizontal="left"/>
      <protection locked="0"/>
    </xf>
    <xf numFmtId="1" fontId="7" fillId="0" borderId="21" xfId="0" applyNumberFormat="1" applyFont="1" applyBorder="1" applyAlignment="1" applyProtection="1"/>
    <xf numFmtId="167" fontId="7" fillId="0" borderId="22" xfId="0" applyNumberFormat="1" applyFont="1" applyBorder="1" applyAlignment="1" applyProtection="1">
      <protection locked="0"/>
    </xf>
    <xf numFmtId="169" fontId="7" fillId="0" borderId="22" xfId="0" applyNumberFormat="1" applyFont="1" applyBorder="1" applyAlignment="1" applyProtection="1">
      <alignment horizontal="right"/>
      <protection locked="0"/>
    </xf>
    <xf numFmtId="170" fontId="7" fillId="0" borderId="22" xfId="0" applyNumberFormat="1" applyFont="1" applyFill="1" applyBorder="1" applyAlignment="1" applyProtection="1">
      <alignment horizontal="left"/>
      <protection hidden="1"/>
    </xf>
    <xf numFmtId="1" fontId="7" fillId="0" borderId="21" xfId="0" applyNumberFormat="1" applyFont="1" applyBorder="1" applyAlignment="1" applyProtection="1">
      <alignment horizontal="center"/>
    </xf>
    <xf numFmtId="1" fontId="7" fillId="3" borderId="21" xfId="0" applyNumberFormat="1" applyFont="1" applyFill="1" applyBorder="1" applyAlignment="1" applyProtection="1">
      <alignment horizontal="center"/>
    </xf>
    <xf numFmtId="49" fontId="7" fillId="3" borderId="23" xfId="0" applyNumberFormat="1" applyFont="1" applyFill="1" applyBorder="1" applyAlignment="1" applyProtection="1">
      <alignment horizontal="left"/>
      <protection locked="0"/>
    </xf>
    <xf numFmtId="167" fontId="7" fillId="3" borderId="25" xfId="0" applyNumberFormat="1" applyFont="1" applyFill="1" applyBorder="1" applyAlignment="1" applyProtection="1">
      <protection locked="0"/>
    </xf>
    <xf numFmtId="169" fontId="7" fillId="3" borderId="25" xfId="0" applyNumberFormat="1" applyFont="1" applyFill="1" applyBorder="1" applyAlignment="1" applyProtection="1">
      <alignment horizontal="right"/>
      <protection locked="0"/>
    </xf>
    <xf numFmtId="170" fontId="7" fillId="3" borderId="25" xfId="0" applyNumberFormat="1" applyFont="1" applyFill="1" applyBorder="1" applyAlignment="1" applyProtection="1">
      <alignment horizontal="left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Border="1" applyAlignment="1" applyProtection="1">
      <alignment horizontal="left"/>
    </xf>
    <xf numFmtId="43" fontId="7" fillId="0" borderId="16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/>
    <xf numFmtId="10" fontId="7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 horizontal="left"/>
    </xf>
    <xf numFmtId="43" fontId="7" fillId="0" borderId="16" xfId="0" applyNumberFormat="1" applyFont="1" applyFill="1" applyBorder="1" applyAlignment="1" applyProtection="1">
      <alignment horizontal="right"/>
      <protection locked="0" hidden="1"/>
    </xf>
    <xf numFmtId="43" fontId="7" fillId="0" borderId="0" xfId="0" applyNumberFormat="1" applyFont="1" applyFill="1" applyBorder="1" applyAlignment="1">
      <alignment horizontal="left"/>
    </xf>
    <xf numFmtId="43" fontId="7" fillId="0" borderId="5" xfId="0" applyNumberFormat="1" applyFont="1" applyFill="1" applyBorder="1" applyAlignment="1" applyProtection="1">
      <alignment horizontal="right"/>
      <protection locked="0" hidden="1"/>
    </xf>
    <xf numFmtId="0" fontId="17" fillId="0" borderId="0" xfId="0" applyFont="1" applyAlignment="1">
      <alignment horizontal="right"/>
    </xf>
    <xf numFmtId="0" fontId="18" fillId="5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1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0" borderId="16" xfId="0" applyFont="1" applyBorder="1" applyAlignment="1"/>
    <xf numFmtId="0" fontId="7" fillId="0" borderId="16" xfId="0" applyFont="1" applyFill="1" applyBorder="1" applyAlignment="1">
      <alignment horizontal="right"/>
    </xf>
    <xf numFmtId="173" fontId="7" fillId="0" borderId="16" xfId="0" applyNumberFormat="1" applyFont="1" applyFill="1" applyBorder="1" applyAlignment="1" applyProtection="1">
      <alignment horizontal="right"/>
      <protection locked="0"/>
    </xf>
    <xf numFmtId="0" fontId="12" fillId="0" borderId="16" xfId="0" applyFont="1" applyFill="1" applyBorder="1" applyAlignment="1">
      <alignment horizontal="right"/>
    </xf>
    <xf numFmtId="0" fontId="7" fillId="0" borderId="22" xfId="0" applyFont="1" applyBorder="1" applyAlignment="1"/>
    <xf numFmtId="173" fontId="7" fillId="0" borderId="27" xfId="0" applyNumberFormat="1" applyFont="1" applyFill="1" applyBorder="1" applyAlignment="1" applyProtection="1">
      <alignment horizontal="right"/>
      <protection locked="0"/>
    </xf>
    <xf numFmtId="43" fontId="7" fillId="0" borderId="27" xfId="0" applyNumberFormat="1" applyFont="1" applyFill="1" applyBorder="1" applyAlignment="1" applyProtection="1">
      <alignment horizontal="right"/>
      <protection hidden="1"/>
    </xf>
    <xf numFmtId="44" fontId="7" fillId="0" borderId="29" xfId="0" applyNumberFormat="1" applyFont="1" applyFill="1" applyBorder="1" applyAlignment="1">
      <alignment horizontal="left"/>
    </xf>
    <xf numFmtId="43" fontId="7" fillId="0" borderId="26" xfId="0" applyNumberFormat="1" applyFont="1" applyFill="1" applyBorder="1" applyAlignment="1" applyProtection="1">
      <alignment horizontal="right"/>
      <protection hidden="1"/>
    </xf>
    <xf numFmtId="44" fontId="5" fillId="0" borderId="28" xfId="0" applyNumberFormat="1" applyFont="1" applyFill="1" applyBorder="1" applyAlignment="1" applyProtection="1">
      <alignment horizontal="right"/>
      <protection locked="0"/>
    </xf>
    <xf numFmtId="2" fontId="5" fillId="0" borderId="26" xfId="0" applyNumberFormat="1" applyFont="1" applyBorder="1" applyAlignment="1" applyProtection="1">
      <protection locked="0"/>
    </xf>
    <xf numFmtId="0" fontId="7" fillId="0" borderId="16" xfId="0" applyNumberFormat="1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7" fillId="0" borderId="22" xfId="0" applyFont="1" applyFill="1" applyBorder="1" applyAlignment="1">
      <alignment horizontal="right"/>
    </xf>
    <xf numFmtId="43" fontId="7" fillId="0" borderId="22" xfId="0" applyNumberFormat="1" applyFont="1" applyFill="1" applyBorder="1" applyAlignment="1" applyProtection="1">
      <alignment horizontal="right"/>
      <protection hidden="1"/>
    </xf>
    <xf numFmtId="1" fontId="7" fillId="3" borderId="24" xfId="0" applyNumberFormat="1" applyFont="1" applyFill="1" applyBorder="1" applyAlignment="1" applyProtection="1"/>
    <xf numFmtId="0" fontId="0" fillId="8" borderId="0" xfId="0" applyFill="1"/>
    <xf numFmtId="49" fontId="7" fillId="0" borderId="23" xfId="0" applyNumberFormat="1" applyFont="1" applyBorder="1" applyAlignment="1" applyProtection="1">
      <alignment horizontal="left"/>
      <protection locked="0"/>
    </xf>
    <xf numFmtId="1" fontId="7" fillId="0" borderId="24" xfId="0" applyNumberFormat="1" applyFont="1" applyBorder="1" applyAlignment="1" applyProtection="1"/>
    <xf numFmtId="167" fontId="7" fillId="0" borderId="25" xfId="0" applyNumberFormat="1" applyFont="1" applyBorder="1" applyAlignment="1" applyProtection="1">
      <protection locked="0"/>
    </xf>
    <xf numFmtId="169" fontId="7" fillId="0" borderId="25" xfId="0" applyNumberFormat="1" applyFont="1" applyBorder="1" applyAlignment="1" applyProtection="1">
      <alignment horizontal="right"/>
      <protection locked="0"/>
    </xf>
    <xf numFmtId="170" fontId="7" fillId="0" borderId="25" xfId="0" applyNumberFormat="1" applyFont="1" applyFill="1" applyBorder="1" applyAlignment="1" applyProtection="1">
      <alignment horizontal="left"/>
      <protection hidden="1"/>
    </xf>
    <xf numFmtId="0" fontId="6" fillId="0" borderId="30" xfId="2" applyFont="1" applyBorder="1"/>
    <xf numFmtId="0" fontId="22" fillId="0" borderId="30" xfId="2" applyBorder="1"/>
    <xf numFmtId="0" fontId="22" fillId="0" borderId="0" xfId="2"/>
    <xf numFmtId="0" fontId="24" fillId="0" borderId="32" xfId="2" applyFont="1" applyBorder="1" applyAlignment="1">
      <alignment horizontal="left" wrapText="1" indent="1"/>
    </xf>
    <xf numFmtId="0" fontId="24" fillId="0" borderId="30" xfId="2" applyFont="1" applyBorder="1"/>
    <xf numFmtId="0" fontId="24" fillId="0" borderId="30" xfId="2" applyFont="1" applyBorder="1" applyAlignment="1">
      <alignment horizontal="left" wrapText="1"/>
    </xf>
    <xf numFmtId="0" fontId="25" fillId="0" borderId="30" xfId="2" applyFont="1" applyBorder="1" applyAlignment="1">
      <alignment horizontal="left" wrapText="1"/>
    </xf>
    <xf numFmtId="0" fontId="26" fillId="0" borderId="30" xfId="4" applyBorder="1" applyAlignment="1" applyProtection="1">
      <alignment horizontal="left" wrapText="1"/>
    </xf>
    <xf numFmtId="0" fontId="24" fillId="0" borderId="30" xfId="2" applyFont="1" applyBorder="1" applyAlignment="1">
      <alignment horizontal="left"/>
    </xf>
    <xf numFmtId="0" fontId="6" fillId="0" borderId="0" xfId="2" applyFont="1"/>
    <xf numFmtId="0" fontId="9" fillId="0" borderId="0" xfId="1" applyAlignment="1" applyProtection="1"/>
    <xf numFmtId="0" fontId="9" fillId="0" borderId="0" xfId="1" applyAlignment="1" applyProtection="1">
      <protection locked="0" hidden="1"/>
    </xf>
    <xf numFmtId="0" fontId="9" fillId="0" borderId="0" xfId="1" applyFill="1" applyAlignment="1" applyProtection="1"/>
    <xf numFmtId="43" fontId="18" fillId="5" borderId="6" xfId="0" applyNumberFormat="1" applyFont="1" applyFill="1" applyBorder="1" applyAlignment="1" applyProtection="1">
      <alignment horizontal="center" vertical="center"/>
      <protection locked="0"/>
    </xf>
    <xf numFmtId="0" fontId="18" fillId="5" borderId="1" xfId="0" applyNumberFormat="1" applyFont="1" applyFill="1" applyBorder="1" applyAlignment="1" applyProtection="1">
      <alignment horizontal="centerContinuous" vertical="center"/>
      <protection locked="0"/>
    </xf>
    <xf numFmtId="0" fontId="7" fillId="0" borderId="27" xfId="0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right"/>
      <protection locked="0"/>
    </xf>
    <xf numFmtId="0" fontId="28" fillId="10" borderId="0" xfId="0" applyFont="1" applyFill="1" applyAlignment="1" applyProtection="1">
      <alignment horizontal="left" vertical="center"/>
      <protection locked="0" hidden="1"/>
    </xf>
    <xf numFmtId="0" fontId="28" fillId="10" borderId="0" xfId="0" applyFont="1" applyFill="1" applyAlignment="1">
      <alignment horizontal="left" vertical="center"/>
    </xf>
    <xf numFmtId="0" fontId="28" fillId="11" borderId="0" xfId="0" applyFont="1" applyFill="1" applyAlignment="1" applyProtection="1">
      <alignment horizontal="center" vertical="center"/>
      <protection locked="0" hidden="1"/>
    </xf>
    <xf numFmtId="0" fontId="28" fillId="11" borderId="0" xfId="0" applyFont="1" applyFill="1" applyAlignment="1">
      <alignment horizontal="center" vertical="center"/>
    </xf>
    <xf numFmtId="0" fontId="30" fillId="11" borderId="0" xfId="0" applyFont="1" applyFill="1" applyAlignment="1" applyProtection="1">
      <alignment horizontal="center" vertical="center"/>
      <protection locked="0"/>
    </xf>
    <xf numFmtId="0" fontId="19" fillId="7" borderId="0" xfId="0" applyFont="1" applyFill="1" applyAlignment="1" applyProtection="1">
      <alignment vertical="center"/>
      <protection locked="0"/>
    </xf>
    <xf numFmtId="0" fontId="28" fillId="7" borderId="0" xfId="0" applyFont="1" applyFill="1" applyAlignment="1" applyProtection="1">
      <alignment vertical="center" wrapText="1"/>
      <protection locked="0"/>
    </xf>
    <xf numFmtId="0" fontId="7" fillId="10" borderId="0" xfId="0" applyFont="1" applyFill="1"/>
    <xf numFmtId="14" fontId="7" fillId="10" borderId="0" xfId="0" applyNumberFormat="1" applyFont="1" applyFill="1"/>
    <xf numFmtId="4" fontId="7" fillId="10" borderId="0" xfId="0" applyNumberFormat="1" applyFont="1" applyFill="1"/>
    <xf numFmtId="0" fontId="7" fillId="10" borderId="0" xfId="0" applyFont="1" applyFill="1" applyAlignment="1">
      <alignment horizontal="center"/>
    </xf>
    <xf numFmtId="0" fontId="7" fillId="11" borderId="0" xfId="0" applyFont="1" applyFill="1"/>
    <xf numFmtId="14" fontId="7" fillId="0" borderId="0" xfId="0" applyNumberFormat="1" applyFont="1"/>
    <xf numFmtId="0" fontId="31" fillId="0" borderId="0" xfId="0" applyFont="1"/>
    <xf numFmtId="0" fontId="32" fillId="0" borderId="0" xfId="0" applyFont="1" applyAlignment="1">
      <alignment horizontal="left" vertical="center"/>
    </xf>
    <xf numFmtId="14" fontId="33" fillId="0" borderId="0" xfId="0" applyNumberFormat="1" applyFont="1"/>
    <xf numFmtId="4" fontId="31" fillId="0" borderId="0" xfId="0" applyNumberFormat="1" applyFont="1"/>
    <xf numFmtId="0" fontId="31" fillId="0" borderId="0" xfId="0" applyFont="1" applyAlignment="1">
      <alignment horizontal="center"/>
    </xf>
    <xf numFmtId="4" fontId="34" fillId="0" borderId="0" xfId="0" applyNumberFormat="1" applyFont="1"/>
    <xf numFmtId="0" fontId="35" fillId="0" borderId="0" xfId="0" applyFont="1" applyAlignment="1">
      <alignment horizontal="left" vertical="center"/>
    </xf>
    <xf numFmtId="4" fontId="7" fillId="0" borderId="0" xfId="0" applyNumberFormat="1" applyFont="1" applyAlignment="1">
      <alignment shrinkToFit="1"/>
    </xf>
    <xf numFmtId="4" fontId="12" fillId="0" borderId="0" xfId="0" applyNumberFormat="1" applyFont="1"/>
    <xf numFmtId="0" fontId="12" fillId="0" borderId="0" xfId="0" applyFont="1"/>
    <xf numFmtId="14" fontId="13" fillId="0" borderId="0" xfId="0" applyNumberFormat="1" applyFont="1"/>
    <xf numFmtId="0" fontId="12" fillId="13" borderId="1" xfId="0" applyFont="1" applyFill="1" applyBorder="1"/>
    <xf numFmtId="14" fontId="12" fillId="13" borderId="1" xfId="0" applyNumberFormat="1" applyFont="1" applyFill="1" applyBorder="1" applyAlignment="1">
      <alignment horizontal="center"/>
    </xf>
    <xf numFmtId="4" fontId="12" fillId="13" borderId="1" xfId="0" applyNumberFormat="1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17" fontId="7" fillId="0" borderId="0" xfId="0" applyNumberFormat="1" applyFont="1"/>
    <xf numFmtId="0" fontId="3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4" fontId="36" fillId="0" borderId="0" xfId="0" applyNumberFormat="1" applyFont="1" applyAlignment="1">
      <alignment vertical="center"/>
    </xf>
    <xf numFmtId="0" fontId="12" fillId="14" borderId="1" xfId="0" applyFont="1" applyFill="1" applyBorder="1" applyAlignment="1">
      <alignment horizontal="center"/>
    </xf>
    <xf numFmtId="14" fontId="12" fillId="14" borderId="1" xfId="0" applyNumberFormat="1" applyFont="1" applyFill="1" applyBorder="1" applyAlignment="1">
      <alignment horizontal="center"/>
    </xf>
    <xf numFmtId="4" fontId="12" fillId="14" borderId="1" xfId="0" applyNumberFormat="1" applyFont="1" applyFill="1" applyBorder="1" applyAlignment="1">
      <alignment horizontal="center"/>
    </xf>
    <xf numFmtId="0" fontId="38" fillId="0" borderId="0" xfId="0" applyFont="1" applyAlignment="1">
      <alignment horizontal="right" vertical="center"/>
    </xf>
    <xf numFmtId="168" fontId="7" fillId="0" borderId="0" xfId="0" applyNumberFormat="1" applyFont="1" applyAlignment="1">
      <alignment horizontal="left" shrinkToFit="1"/>
    </xf>
    <xf numFmtId="164" fontId="12" fillId="13" borderId="1" xfId="0" applyNumberFormat="1" applyFont="1" applyFill="1" applyBorder="1" applyAlignment="1">
      <alignment horizontal="center"/>
    </xf>
    <xf numFmtId="49" fontId="7" fillId="0" borderId="0" xfId="0" applyNumberFormat="1" applyFont="1"/>
    <xf numFmtId="0" fontId="36" fillId="0" borderId="0" xfId="0" applyFont="1"/>
    <xf numFmtId="14" fontId="32" fillId="0" borderId="0" xfId="0" applyNumberFormat="1" applyFont="1"/>
    <xf numFmtId="49" fontId="36" fillId="0" borderId="0" xfId="0" applyNumberFormat="1" applyFont="1" applyAlignment="1">
      <alignment horizontal="left"/>
    </xf>
    <xf numFmtId="4" fontId="3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164" fontId="7" fillId="0" borderId="35" xfId="0" applyNumberFormat="1" applyFont="1" applyBorder="1" applyProtection="1">
      <protection locked="0"/>
    </xf>
    <xf numFmtId="0" fontId="7" fillId="0" borderId="0" xfId="0" applyFont="1" applyAlignment="1">
      <alignment wrapText="1"/>
    </xf>
    <xf numFmtId="14" fontId="12" fillId="13" borderId="2" xfId="0" applyNumberFormat="1" applyFont="1" applyFill="1" applyBorder="1" applyAlignment="1">
      <alignment horizontal="left" indent="1"/>
    </xf>
    <xf numFmtId="164" fontId="12" fillId="13" borderId="3" xfId="0" applyNumberFormat="1" applyFont="1" applyFill="1" applyBorder="1" applyAlignment="1">
      <alignment horizontal="left" indent="1"/>
    </xf>
    <xf numFmtId="49" fontId="12" fillId="13" borderId="1" xfId="0" applyNumberFormat="1" applyFont="1" applyFill="1" applyBorder="1" applyAlignment="1">
      <alignment horizontal="center"/>
    </xf>
    <xf numFmtId="0" fontId="23" fillId="0" borderId="31" xfId="2" applyFont="1" applyBorder="1" applyAlignment="1">
      <alignment horizontal="left" vertical="center"/>
    </xf>
    <xf numFmtId="0" fontId="1" fillId="0" borderId="0" xfId="7"/>
    <xf numFmtId="0" fontId="7" fillId="0" borderId="22" xfId="0" applyFont="1" applyBorder="1" applyAlignment="1" applyProtection="1">
      <alignment horizontal="left"/>
      <protection locked="0"/>
    </xf>
    <xf numFmtId="0" fontId="7" fillId="3" borderId="22" xfId="0" applyFont="1" applyFill="1" applyBorder="1" applyAlignment="1" applyProtection="1">
      <alignment horizontal="left"/>
      <protection locked="0"/>
    </xf>
    <xf numFmtId="0" fontId="7" fillId="3" borderId="25" xfId="0" applyFont="1" applyFill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0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8" fillId="5" borderId="7" xfId="0" applyNumberFormat="1" applyFont="1" applyFill="1" applyBorder="1" applyAlignment="1">
      <alignment horizontal="center" vertical="center"/>
    </xf>
    <xf numFmtId="0" fontId="18" fillId="5" borderId="8" xfId="0" applyNumberFormat="1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171" fontId="18" fillId="5" borderId="6" xfId="0" applyNumberFormat="1" applyFont="1" applyFill="1" applyBorder="1" applyAlignment="1" applyProtection="1">
      <alignment horizontal="center" vertical="center"/>
      <protection locked="0"/>
    </xf>
    <xf numFmtId="171" fontId="18" fillId="5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7" fillId="0" borderId="19" xfId="0" applyFont="1" applyBorder="1" applyAlignment="1" applyProtection="1">
      <alignment horizontal="left"/>
      <protection locked="0"/>
    </xf>
    <xf numFmtId="0" fontId="21" fillId="5" borderId="0" xfId="0" applyFont="1" applyFill="1" applyAlignment="1">
      <alignment horizontal="center" vertical="center" wrapText="1"/>
    </xf>
    <xf numFmtId="165" fontId="9" fillId="6" borderId="0" xfId="1" applyNumberFormat="1" applyFill="1" applyAlignment="1" applyProtection="1">
      <alignment horizontal="center" vertical="center"/>
      <protection locked="0"/>
    </xf>
    <xf numFmtId="165" fontId="9" fillId="9" borderId="0" xfId="1" applyNumberFormat="1" applyFill="1" applyAlignment="1" applyProtection="1">
      <alignment horizontal="center" vertical="center"/>
      <protection locked="0"/>
    </xf>
    <xf numFmtId="0" fontId="28" fillId="12" borderId="0" xfId="0" applyFont="1" applyFill="1" applyAlignment="1">
      <alignment horizontal="center" vertical="center"/>
    </xf>
    <xf numFmtId="0" fontId="29" fillId="11" borderId="0" xfId="0" applyFont="1" applyFill="1" applyAlignment="1">
      <alignment horizontal="center" vertical="center" wrapText="1"/>
    </xf>
    <xf numFmtId="0" fontId="7" fillId="0" borderId="16" xfId="0" applyNumberFormat="1" applyFont="1" applyBorder="1" applyAlignment="1" applyProtection="1">
      <alignment horizontal="center"/>
      <protection locked="0"/>
    </xf>
    <xf numFmtId="0" fontId="18" fillId="5" borderId="16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/>
    </xf>
    <xf numFmtId="0" fontId="35" fillId="0" borderId="0" xfId="0" applyFont="1" applyAlignment="1">
      <alignment horizontal="right" vertical="center"/>
    </xf>
    <xf numFmtId="4" fontId="37" fillId="0" borderId="0" xfId="0" applyNumberFormat="1" applyFont="1" applyAlignment="1">
      <alignment horizontal="right" vertical="center"/>
    </xf>
    <xf numFmtId="164" fontId="37" fillId="0" borderId="0" xfId="0" applyNumberFormat="1" applyFont="1" applyAlignment="1">
      <alignment horizontal="right" vertical="center"/>
    </xf>
    <xf numFmtId="14" fontId="12" fillId="13" borderId="14" xfId="0" applyNumberFormat="1" applyFont="1" applyFill="1" applyBorder="1" applyAlignment="1">
      <alignment horizontal="left" indent="1"/>
    </xf>
    <xf numFmtId="14" fontId="12" fillId="13" borderId="15" xfId="0" applyNumberFormat="1" applyFont="1" applyFill="1" applyBorder="1" applyAlignment="1">
      <alignment horizontal="left" indent="1"/>
    </xf>
    <xf numFmtId="14" fontId="12" fillId="13" borderId="33" xfId="0" applyNumberFormat="1" applyFont="1" applyFill="1" applyBorder="1" applyAlignment="1">
      <alignment horizontal="left" indent="1"/>
    </xf>
    <xf numFmtId="14" fontId="12" fillId="13" borderId="34" xfId="0" applyNumberFormat="1" applyFont="1" applyFill="1" applyBorder="1" applyAlignment="1">
      <alignment horizontal="left" indent="1"/>
    </xf>
    <xf numFmtId="14" fontId="12" fillId="13" borderId="2" xfId="0" applyNumberFormat="1" applyFont="1" applyFill="1" applyBorder="1" applyAlignment="1">
      <alignment horizontal="left" indent="1"/>
    </xf>
    <xf numFmtId="14" fontId="12" fillId="13" borderId="3" xfId="0" applyNumberFormat="1" applyFont="1" applyFill="1" applyBorder="1" applyAlignment="1">
      <alignment horizontal="left" indent="1"/>
    </xf>
  </cellXfs>
  <cellStyles count="8">
    <cellStyle name="Hyperlink" xfId="1" builtinId="8"/>
    <cellStyle name="Hyperlink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CB9D3BF2-4E82-4060-B612-1AFD8CD906C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CheckBox" fmlaLink="oknTaxable_3" lockText="1" noThreeD="1"/>
</file>

<file path=xl/ctrlProps/ctrlProp10.xml><?xml version="1.0" encoding="utf-8"?>
<formControlPr xmlns="http://schemas.microsoft.com/office/spreadsheetml/2009/9/main" objectType="CheckBox" fmlaLink="oknTaxable_12" lockText="1" noThreeD="1"/>
</file>

<file path=xl/ctrlProps/ctrlProp11.xml><?xml version="1.0" encoding="utf-8"?>
<formControlPr xmlns="http://schemas.microsoft.com/office/spreadsheetml/2009/9/main" objectType="CheckBox" fmlaLink="oknTaxable_13" lockText="1" noThreeD="1"/>
</file>

<file path=xl/ctrlProps/ctrlProp12.xml><?xml version="1.0" encoding="utf-8"?>
<formControlPr xmlns="http://schemas.microsoft.com/office/spreadsheetml/2009/9/main" objectType="CheckBox" fmlaLink="oknTaxable_14" lockText="1" noThreeD="1"/>
</file>

<file path=xl/ctrlProps/ctrlProp13.xml><?xml version="1.0" encoding="utf-8"?>
<formControlPr xmlns="http://schemas.microsoft.com/office/spreadsheetml/2009/9/main" objectType="CheckBox" fmlaLink="oknTaxable_15" lockText="1" noThreeD="1"/>
</file>

<file path=xl/ctrlProps/ctrlProp14.xml><?xml version="1.0" encoding="utf-8"?>
<formControlPr xmlns="http://schemas.microsoft.com/office/spreadsheetml/2009/9/main" objectType="CheckBox" fmlaLink="oknTaxable_16" lockText="1" noThreeD="1"/>
</file>

<file path=xl/ctrlProps/ctrlProp15.xml><?xml version="1.0" encoding="utf-8"?>
<formControlPr xmlns="http://schemas.microsoft.com/office/spreadsheetml/2009/9/main" objectType="CheckBox" fmlaLink="oknTaxable_17" lockText="1" noThreeD="1"/>
</file>

<file path=xl/ctrlProps/ctrlProp16.xml><?xml version="1.0" encoding="utf-8"?>
<formControlPr xmlns="http://schemas.microsoft.com/office/spreadsheetml/2009/9/main" objectType="CheckBox" fmlaLink="oknTaxable_18" lockText="1" noThreeD="1"/>
</file>

<file path=xl/ctrlProps/ctrlProp17.xml><?xml version="1.0" encoding="utf-8"?>
<formControlPr xmlns="http://schemas.microsoft.com/office/spreadsheetml/2009/9/main" objectType="CheckBox" fmlaLink="oknTaxable_19" lockText="1" noThreeD="1"/>
</file>

<file path=xl/ctrlProps/ctrlProp18.xml><?xml version="1.0" encoding="utf-8"?>
<formControlPr xmlns="http://schemas.microsoft.com/office/spreadsheetml/2009/9/main" objectType="CheckBox" fmlaLink="oknTaxable_20" lockText="1" noThreeD="1"/>
</file>

<file path=xl/ctrlProps/ctrlProp19.xml><?xml version="1.0" encoding="utf-8"?>
<formControlPr xmlns="http://schemas.microsoft.com/office/spreadsheetml/2009/9/main" objectType="CheckBox" fmlaLink="oknTaxable_21" lockText="1" noThreeD="1"/>
</file>

<file path=xl/ctrlProps/ctrlProp2.xml><?xml version="1.0" encoding="utf-8"?>
<formControlPr xmlns="http://schemas.microsoft.com/office/spreadsheetml/2009/9/main" objectType="CheckBox" fmlaLink="oknTaxable_4" lockText="1" noThreeD="1"/>
</file>

<file path=xl/ctrlProps/ctrlProp20.xml><?xml version="1.0" encoding="utf-8"?>
<formControlPr xmlns="http://schemas.microsoft.com/office/spreadsheetml/2009/9/main" objectType="CheckBox" fmlaLink="oknTaxable_22" lockText="1" noThreeD="1"/>
</file>

<file path=xl/ctrlProps/ctrlProp21.xml><?xml version="1.0" encoding="utf-8"?>
<formControlPr xmlns="http://schemas.microsoft.com/office/spreadsheetml/2009/9/main" objectType="CheckBox" fmlaLink="oknTaxable_23" lockText="1" noThreeD="1"/>
</file>

<file path=xl/ctrlProps/ctrlProp22.xml><?xml version="1.0" encoding="utf-8"?>
<formControlPr xmlns="http://schemas.microsoft.com/office/spreadsheetml/2009/9/main" objectType="CheckBox" fmlaLink="oknTaxable_24" lockText="1" noThreeD="1"/>
</file>

<file path=xl/ctrlProps/ctrlProp23.xml><?xml version="1.0" encoding="utf-8"?>
<formControlPr xmlns="http://schemas.microsoft.com/office/spreadsheetml/2009/9/main" objectType="CheckBox" fmlaLink="oknTaxable_25" lockText="1" noThreeD="1"/>
</file>

<file path=xl/ctrlProps/ctrlProp24.xml><?xml version="1.0" encoding="utf-8"?>
<formControlPr xmlns="http://schemas.microsoft.com/office/spreadsheetml/2009/9/main" objectType="CheckBox" fmlaLink="oknTaxable_26" lockText="1" noThreeD="1"/>
</file>

<file path=xl/ctrlProps/ctrlProp25.xml><?xml version="1.0" encoding="utf-8"?>
<formControlPr xmlns="http://schemas.microsoft.com/office/spreadsheetml/2009/9/main" objectType="CheckBox" fmlaLink="oknTaxable_27" lockText="1" noThreeD="1"/>
</file>

<file path=xl/ctrlProps/ctrlProp26.xml><?xml version="1.0" encoding="utf-8"?>
<formControlPr xmlns="http://schemas.microsoft.com/office/spreadsheetml/2009/9/main" objectType="CheckBox" fmlaLink="oknTaxable_28" lockText="1" noThreeD="1"/>
</file>

<file path=xl/ctrlProps/ctrlProp27.xml><?xml version="1.0" encoding="utf-8"?>
<formControlPr xmlns="http://schemas.microsoft.com/office/spreadsheetml/2009/9/main" objectType="CheckBox" fmlaLink="oknTaxable_29" lockText="1" noThreeD="1"/>
</file>

<file path=xl/ctrlProps/ctrlProp28.xml><?xml version="1.0" encoding="utf-8"?>
<formControlPr xmlns="http://schemas.microsoft.com/office/spreadsheetml/2009/9/main" objectType="CheckBox" fmlaLink="oknTaxable_30" lockText="1" noThreeD="1"/>
</file>

<file path=xl/ctrlProps/ctrlProp29.xml><?xml version="1.0" encoding="utf-8"?>
<formControlPr xmlns="http://schemas.microsoft.com/office/spreadsheetml/2009/9/main" objectType="CheckBox" fmlaLink="oknTaxable_31" lockText="1" noThreeD="1"/>
</file>

<file path=xl/ctrlProps/ctrlProp3.xml><?xml version="1.0" encoding="utf-8"?>
<formControlPr xmlns="http://schemas.microsoft.com/office/spreadsheetml/2009/9/main" objectType="CheckBox" fmlaLink="oknTaxable_5" lockText="1" noThreeD="1"/>
</file>

<file path=xl/ctrlProps/ctrlProp30.xml><?xml version="1.0" encoding="utf-8"?>
<formControlPr xmlns="http://schemas.microsoft.com/office/spreadsheetml/2009/9/main" objectType="CheckBox" fmlaLink="oknTaxable_32" lockText="1" noThreeD="1"/>
</file>

<file path=xl/ctrlProps/ctrlProp31.xml><?xml version="1.0" encoding="utf-8"?>
<formControlPr xmlns="http://schemas.microsoft.com/office/spreadsheetml/2009/9/main" objectType="CheckBox" fmlaLink="oknTaxable_33" lockText="1" noThreeD="1"/>
</file>

<file path=xl/ctrlProps/ctrlProp32.xml><?xml version="1.0" encoding="utf-8"?>
<formControlPr xmlns="http://schemas.microsoft.com/office/spreadsheetml/2009/9/main" objectType="CheckBox" fmlaLink="oknTaxable_34" lockText="1" noThreeD="1"/>
</file>

<file path=xl/ctrlProps/ctrlProp33.xml><?xml version="1.0" encoding="utf-8"?>
<formControlPr xmlns="http://schemas.microsoft.com/office/spreadsheetml/2009/9/main" objectType="CheckBox" fmlaLink="oknTaxable_35" lockText="1" noThreeD="1"/>
</file>

<file path=xl/ctrlProps/ctrlProp34.xml><?xml version="1.0" encoding="utf-8"?>
<formControlPr xmlns="http://schemas.microsoft.com/office/spreadsheetml/2009/9/main" objectType="CheckBox" fmlaLink="oknTaxable_36" lockText="1" noThreeD="1"/>
</file>

<file path=xl/ctrlProps/ctrlProp35.xml><?xml version="1.0" encoding="utf-8"?>
<formControlPr xmlns="http://schemas.microsoft.com/office/spreadsheetml/2009/9/main" objectType="CheckBox" fmlaLink="oknTaxable_37" lockText="1" noThreeD="1"/>
</file>

<file path=xl/ctrlProps/ctrlProp36.xml><?xml version="1.0" encoding="utf-8"?>
<formControlPr xmlns="http://schemas.microsoft.com/office/spreadsheetml/2009/9/main" objectType="CheckBox" fmlaLink="oknTaxable_38" lockText="1" noThreeD="1"/>
</file>

<file path=xl/ctrlProps/ctrlProp37.xml><?xml version="1.0" encoding="utf-8"?>
<formControlPr xmlns="http://schemas.microsoft.com/office/spreadsheetml/2009/9/main" objectType="CheckBox" fmlaLink="oknTaxable_39" lockText="1" noThreeD="1"/>
</file>

<file path=xl/ctrlProps/ctrlProp38.xml><?xml version="1.0" encoding="utf-8"?>
<formControlPr xmlns="http://schemas.microsoft.com/office/spreadsheetml/2009/9/main" objectType="CheckBox" fmlaLink="oknTaxable_40" lockText="1" noThreeD="1"/>
</file>

<file path=xl/ctrlProps/ctrlProp39.xml><?xml version="1.0" encoding="utf-8"?>
<formControlPr xmlns="http://schemas.microsoft.com/office/spreadsheetml/2009/9/main" objectType="CheckBox" fmlaLink="oknTaxable_41" lockText="1" noThreeD="1"/>
</file>

<file path=xl/ctrlProps/ctrlProp4.xml><?xml version="1.0" encoding="utf-8"?>
<formControlPr xmlns="http://schemas.microsoft.com/office/spreadsheetml/2009/9/main" objectType="CheckBox" fmlaLink="oknTaxable_6" lockText="1" noThreeD="1"/>
</file>

<file path=xl/ctrlProps/ctrlProp40.xml><?xml version="1.0" encoding="utf-8"?>
<formControlPr xmlns="http://schemas.microsoft.com/office/spreadsheetml/2009/9/main" objectType="CheckBox" fmlaLink="oknTaxable_42" lockText="1" noThreeD="1"/>
</file>

<file path=xl/ctrlProps/ctrlProp41.xml><?xml version="1.0" encoding="utf-8"?>
<formControlPr xmlns="http://schemas.microsoft.com/office/spreadsheetml/2009/9/main" objectType="CheckBox" fmlaLink="oknTaxable_43" lockText="1" noThreeD="1"/>
</file>

<file path=xl/ctrlProps/ctrlProp42.xml><?xml version="1.0" encoding="utf-8"?>
<formControlPr xmlns="http://schemas.microsoft.com/office/spreadsheetml/2009/9/main" objectType="CheckBox" fmlaLink="oknTaxable_44" lockText="1" noThreeD="1"/>
</file>

<file path=xl/ctrlProps/ctrlProp43.xml><?xml version="1.0" encoding="utf-8"?>
<formControlPr xmlns="http://schemas.microsoft.com/office/spreadsheetml/2009/9/main" objectType="CheckBox" fmlaLink="oknTaxable_45" lockText="1" noThreeD="1"/>
</file>

<file path=xl/ctrlProps/ctrlProp44.xml><?xml version="1.0" encoding="utf-8"?>
<formControlPr xmlns="http://schemas.microsoft.com/office/spreadsheetml/2009/9/main" objectType="CheckBox" fmlaLink="oknTaxable_46" lockText="1" noThreeD="1"/>
</file>

<file path=xl/ctrlProps/ctrlProp45.xml><?xml version="1.0" encoding="utf-8"?>
<formControlPr xmlns="http://schemas.microsoft.com/office/spreadsheetml/2009/9/main" objectType="CheckBox" fmlaLink="oknTaxable_47" lockText="1" noThreeD="1"/>
</file>

<file path=xl/ctrlProps/ctrlProp46.xml><?xml version="1.0" encoding="utf-8"?>
<formControlPr xmlns="http://schemas.microsoft.com/office/spreadsheetml/2009/9/main" objectType="CheckBox" fmlaLink="oknTaxable_48" lockText="1" noThreeD="1"/>
</file>

<file path=xl/ctrlProps/ctrlProp47.xml><?xml version="1.0" encoding="utf-8"?>
<formControlPr xmlns="http://schemas.microsoft.com/office/spreadsheetml/2009/9/main" objectType="CheckBox" fmlaLink="oknTaxable_49" lockText="1" noThreeD="1"/>
</file>

<file path=xl/ctrlProps/ctrlProp48.xml><?xml version="1.0" encoding="utf-8"?>
<formControlPr xmlns="http://schemas.microsoft.com/office/spreadsheetml/2009/9/main" objectType="CheckBox" fmlaLink="oknTaxable_50" lockText="1" noThreeD="1"/>
</file>

<file path=xl/ctrlProps/ctrlProp49.xml><?xml version="1.0" encoding="utf-8"?>
<formControlPr xmlns="http://schemas.microsoft.com/office/spreadsheetml/2009/9/main" objectType="CheckBox" fmlaLink="oknTaxable_51" lockText="1" noThreeD="1"/>
</file>

<file path=xl/ctrlProps/ctrlProp5.xml><?xml version="1.0" encoding="utf-8"?>
<formControlPr xmlns="http://schemas.microsoft.com/office/spreadsheetml/2009/9/main" objectType="CheckBox" fmlaLink="oknTaxable_7" lockText="1" noThreeD="1"/>
</file>

<file path=xl/ctrlProps/ctrlProp50.xml><?xml version="1.0" encoding="utf-8"?>
<formControlPr xmlns="http://schemas.microsoft.com/office/spreadsheetml/2009/9/main" objectType="CheckBox" fmlaLink="oknTaxable_52" lockText="1" noThreeD="1"/>
</file>

<file path=xl/ctrlProps/ctrlProp51.xml><?xml version="1.0" encoding="utf-8"?>
<formControlPr xmlns="http://schemas.microsoft.com/office/spreadsheetml/2009/9/main" objectType="CheckBox" fmlaLink="oknTaxable_53" lockText="1" noThreeD="1"/>
</file>

<file path=xl/ctrlProps/ctrlProp52.xml><?xml version="1.0" encoding="utf-8"?>
<formControlPr xmlns="http://schemas.microsoft.com/office/spreadsheetml/2009/9/main" objectType="CheckBox" fmlaLink="oknTaxable_54" lockText="1" noThreeD="1"/>
</file>

<file path=xl/ctrlProps/ctrlProp53.xml><?xml version="1.0" encoding="utf-8"?>
<formControlPr xmlns="http://schemas.microsoft.com/office/spreadsheetml/2009/9/main" objectType="CheckBox" fmlaLink="oknTaxable_55" lockText="1" noThreeD="1"/>
</file>

<file path=xl/ctrlProps/ctrlProp54.xml><?xml version="1.0" encoding="utf-8"?>
<formControlPr xmlns="http://schemas.microsoft.com/office/spreadsheetml/2009/9/main" objectType="CheckBox" fmlaLink="oknTaxable_56" lockText="1" noThreeD="1"/>
</file>

<file path=xl/ctrlProps/ctrlProp55.xml><?xml version="1.0" encoding="utf-8"?>
<formControlPr xmlns="http://schemas.microsoft.com/office/spreadsheetml/2009/9/main" objectType="CheckBox" fmlaLink="oknTaxable_57" lockText="1" noThreeD="1"/>
</file>

<file path=xl/ctrlProps/ctrlProp56.xml><?xml version="1.0" encoding="utf-8"?>
<formControlPr xmlns="http://schemas.microsoft.com/office/spreadsheetml/2009/9/main" objectType="CheckBox" fmlaLink="oknTaxable_58" lockText="1" noThreeD="1"/>
</file>

<file path=xl/ctrlProps/ctrlProp57.xml><?xml version="1.0" encoding="utf-8"?>
<formControlPr xmlns="http://schemas.microsoft.com/office/spreadsheetml/2009/9/main" objectType="CheckBox" fmlaLink="oknTaxable_59" lockText="1" noThreeD="1"/>
</file>

<file path=xl/ctrlProps/ctrlProp58.xml><?xml version="1.0" encoding="utf-8"?>
<formControlPr xmlns="http://schemas.microsoft.com/office/spreadsheetml/2009/9/main" objectType="CheckBox" fmlaLink="oknTaxable_60" lockText="1" noThreeD="1"/>
</file>

<file path=xl/ctrlProps/ctrlProp59.xml><?xml version="1.0" encoding="utf-8"?>
<formControlPr xmlns="http://schemas.microsoft.com/office/spreadsheetml/2009/9/main" objectType="CheckBox" fmlaLink="oknTaxable_61" lockText="1" noThreeD="1"/>
</file>

<file path=xl/ctrlProps/ctrlProp6.xml><?xml version="1.0" encoding="utf-8"?>
<formControlPr xmlns="http://schemas.microsoft.com/office/spreadsheetml/2009/9/main" objectType="CheckBox" fmlaLink="oknTaxable_8" lockText="1" noThreeD="1"/>
</file>

<file path=xl/ctrlProps/ctrlProp60.xml><?xml version="1.0" encoding="utf-8"?>
<formControlPr xmlns="http://schemas.microsoft.com/office/spreadsheetml/2009/9/main" objectType="CheckBox" fmlaLink="oknTaxable_62" lockText="1" noThreeD="1"/>
</file>

<file path=xl/ctrlProps/ctrlProp61.xml><?xml version="1.0" encoding="utf-8"?>
<formControlPr xmlns="http://schemas.microsoft.com/office/spreadsheetml/2009/9/main" objectType="CheckBox" fmlaLink="oknTaxable_63" lockText="1" noThreeD="1"/>
</file>

<file path=xl/ctrlProps/ctrlProp62.xml><?xml version="1.0" encoding="utf-8"?>
<formControlPr xmlns="http://schemas.microsoft.com/office/spreadsheetml/2009/9/main" objectType="CheckBox" fmlaLink="oknTaxable_64" lockText="1" noThreeD="1"/>
</file>

<file path=xl/ctrlProps/ctrlProp63.xml><?xml version="1.0" encoding="utf-8"?>
<formControlPr xmlns="http://schemas.microsoft.com/office/spreadsheetml/2009/9/main" objectType="CheckBox" fmlaLink="oknTaxable_65" lockText="1" noThreeD="1"/>
</file>

<file path=xl/ctrlProps/ctrlProp64.xml><?xml version="1.0" encoding="utf-8"?>
<formControlPr xmlns="http://schemas.microsoft.com/office/spreadsheetml/2009/9/main" objectType="CheckBox" fmlaLink="oknTaxable_66" lockText="1" noThreeD="1"/>
</file>

<file path=xl/ctrlProps/ctrlProp65.xml><?xml version="1.0" encoding="utf-8"?>
<formControlPr xmlns="http://schemas.microsoft.com/office/spreadsheetml/2009/9/main" objectType="CheckBox" fmlaLink="oknTaxable_67" lockText="1" noThreeD="1"/>
</file>

<file path=xl/ctrlProps/ctrlProp66.xml><?xml version="1.0" encoding="utf-8"?>
<formControlPr xmlns="http://schemas.microsoft.com/office/spreadsheetml/2009/9/main" objectType="CheckBox" fmlaLink="oknTaxable_68" lockText="1" noThreeD="1"/>
</file>

<file path=xl/ctrlProps/ctrlProp67.xml><?xml version="1.0" encoding="utf-8"?>
<formControlPr xmlns="http://schemas.microsoft.com/office/spreadsheetml/2009/9/main" objectType="CheckBox" fmlaLink="oknTaxable_69" lockText="1" noThreeD="1"/>
</file>

<file path=xl/ctrlProps/ctrlProp68.xml><?xml version="1.0" encoding="utf-8"?>
<formControlPr xmlns="http://schemas.microsoft.com/office/spreadsheetml/2009/9/main" objectType="CheckBox" fmlaLink="oknTaxable_70" lockText="1" noThreeD="1"/>
</file>

<file path=xl/ctrlProps/ctrlProp69.xml><?xml version="1.0" encoding="utf-8"?>
<formControlPr xmlns="http://schemas.microsoft.com/office/spreadsheetml/2009/9/main" objectType="CheckBox" fmlaLink="oknTaxable_71" lockText="1" noThreeD="1"/>
</file>

<file path=xl/ctrlProps/ctrlProp7.xml><?xml version="1.0" encoding="utf-8"?>
<formControlPr xmlns="http://schemas.microsoft.com/office/spreadsheetml/2009/9/main" objectType="CheckBox" fmlaLink="oknTaxable_9" lockText="1" noThreeD="1"/>
</file>

<file path=xl/ctrlProps/ctrlProp70.xml><?xml version="1.0" encoding="utf-8"?>
<formControlPr xmlns="http://schemas.microsoft.com/office/spreadsheetml/2009/9/main" objectType="CheckBox" fmlaLink="oknTaxable_72" lockText="1" noThreeD="1"/>
</file>

<file path=xl/ctrlProps/ctrlProp71.xml><?xml version="1.0" encoding="utf-8"?>
<formControlPr xmlns="http://schemas.microsoft.com/office/spreadsheetml/2009/9/main" objectType="CheckBox" fmlaLink="oknTaxable_73" lockText="1" noThreeD="1"/>
</file>

<file path=xl/ctrlProps/ctrlProp72.xml><?xml version="1.0" encoding="utf-8"?>
<formControlPr xmlns="http://schemas.microsoft.com/office/spreadsheetml/2009/9/main" objectType="CheckBox" fmlaLink="oknTaxable_74" lockText="1" noThreeD="1"/>
</file>

<file path=xl/ctrlProps/ctrlProp73.xml><?xml version="1.0" encoding="utf-8"?>
<formControlPr xmlns="http://schemas.microsoft.com/office/spreadsheetml/2009/9/main" objectType="CheckBox" fmlaLink="oknTaxable_75" lockText="1" noThreeD="1"/>
</file>

<file path=xl/ctrlProps/ctrlProp74.xml><?xml version="1.0" encoding="utf-8"?>
<formControlPr xmlns="http://schemas.microsoft.com/office/spreadsheetml/2009/9/main" objectType="CheckBox" fmlaLink="oknTaxable_76" lockText="1" noThreeD="1"/>
</file>

<file path=xl/ctrlProps/ctrlProp75.xml><?xml version="1.0" encoding="utf-8"?>
<formControlPr xmlns="http://schemas.microsoft.com/office/spreadsheetml/2009/9/main" objectType="CheckBox" fmlaLink="oknTaxable_77" lockText="1" noThreeD="1"/>
</file>

<file path=xl/ctrlProps/ctrlProp76.xml><?xml version="1.0" encoding="utf-8"?>
<formControlPr xmlns="http://schemas.microsoft.com/office/spreadsheetml/2009/9/main" objectType="CheckBox" fmlaLink="oknTaxable_78" lockText="1" noThreeD="1"/>
</file>

<file path=xl/ctrlProps/ctrlProp77.xml><?xml version="1.0" encoding="utf-8"?>
<formControlPr xmlns="http://schemas.microsoft.com/office/spreadsheetml/2009/9/main" objectType="CheckBox" fmlaLink="oknTaxable_79" lockText="1" noThreeD="1"/>
</file>

<file path=xl/ctrlProps/ctrlProp78.xml><?xml version="1.0" encoding="utf-8"?>
<formControlPr xmlns="http://schemas.microsoft.com/office/spreadsheetml/2009/9/main" objectType="CheckBox" fmlaLink="oknTaxable_80" lockText="1" noThreeD="1"/>
</file>

<file path=xl/ctrlProps/ctrlProp79.xml><?xml version="1.0" encoding="utf-8"?>
<formControlPr xmlns="http://schemas.microsoft.com/office/spreadsheetml/2009/9/main" objectType="CheckBox" fmlaLink="oknTaxable_81" lockText="1" noThreeD="1"/>
</file>

<file path=xl/ctrlProps/ctrlProp8.xml><?xml version="1.0" encoding="utf-8"?>
<formControlPr xmlns="http://schemas.microsoft.com/office/spreadsheetml/2009/9/main" objectType="CheckBox" fmlaLink="oknTaxable_10" lockText="1" noThreeD="1"/>
</file>

<file path=xl/ctrlProps/ctrlProp80.xml><?xml version="1.0" encoding="utf-8"?>
<formControlPr xmlns="http://schemas.microsoft.com/office/spreadsheetml/2009/9/main" objectType="CheckBox" fmlaLink="oknTaxable_82" lockText="1" noThreeD="1"/>
</file>

<file path=xl/ctrlProps/ctrlProp81.xml><?xml version="1.0" encoding="utf-8"?>
<formControlPr xmlns="http://schemas.microsoft.com/office/spreadsheetml/2009/9/main" objectType="CheckBox" fmlaLink="oknTaxable_83" lockText="1" noThreeD="1"/>
</file>

<file path=xl/ctrlProps/ctrlProp82.xml><?xml version="1.0" encoding="utf-8"?>
<formControlPr xmlns="http://schemas.microsoft.com/office/spreadsheetml/2009/9/main" objectType="CheckBox" fmlaLink="oknTaxable_1" lockText="1" noThreeD="1"/>
</file>

<file path=xl/ctrlProps/ctrlProp83.xml><?xml version="1.0" encoding="utf-8"?>
<formControlPr xmlns="http://schemas.microsoft.com/office/spreadsheetml/2009/9/main" objectType="CheckBox" fmlaLink="oknTaxable_2" lockText="1" noThreeD="1"/>
</file>

<file path=xl/ctrlProps/ctrlProp84.xml><?xml version="1.0" encoding="utf-8"?>
<formControlPr xmlns="http://schemas.microsoft.com/office/spreadsheetml/2009/9/main" objectType="CheckBox" fmlaLink="oknTaxable_84" lockText="1" noThreeD="1"/>
</file>

<file path=xl/ctrlProps/ctrlProp9.xml><?xml version="1.0" encoding="utf-8"?>
<formControlPr xmlns="http://schemas.microsoft.com/office/spreadsheetml/2009/9/main" objectType="CheckBox" fmlaLink="oknTaxable_11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invoicingtemplate.com/#create-invoice" TargetMode="External"/><Relationship Id="rId7" Type="http://schemas.openxmlformats.org/officeDocument/2006/relationships/hyperlink" Target="https://www.microsoft.com/store/apps/9P4GC5QMKD6J?cid=BoostExcel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invoicingtemplate.com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www.microsoft.com/store/apps/9P28T9B07J17?cid=BoostExcel.com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www.microsoft.com/store/apps/9N1MHP19Z677?cid=BoostExcel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7</xdr:row>
      <xdr:rowOff>133351</xdr:rowOff>
    </xdr:from>
    <xdr:to>
      <xdr:col>11</xdr:col>
      <xdr:colOff>19051</xdr:colOff>
      <xdr:row>7</xdr:row>
      <xdr:rowOff>143003</xdr:rowOff>
    </xdr:to>
    <xdr:sp macro="" textlink="">
      <xdr:nvSpPr>
        <xdr:cNvPr id="1158" name="oknWidget_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ShapeType="1"/>
        </xdr:cNvSpPr>
      </xdr:nvSpPr>
      <xdr:spPr bwMode="auto">
        <a:xfrm>
          <a:off x="57150" y="1323976"/>
          <a:ext cx="6505576" cy="9652"/>
        </a:xfrm>
        <a:prstGeom prst="line">
          <a:avLst/>
        </a:prstGeom>
        <a:noFill/>
        <a:ln w="76200" cmpd="tri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23</xdr:row>
          <xdr:rowOff>0</xdr:rowOff>
        </xdr:from>
        <xdr:to>
          <xdr:col>5</xdr:col>
          <xdr:colOff>28575</xdr:colOff>
          <xdr:row>24</xdr:row>
          <xdr:rowOff>19050</xdr:rowOff>
        </xdr:to>
        <xdr:sp macro="" textlink="">
          <xdr:nvSpPr>
            <xdr:cNvPr id="1145" name="oknWidget_taxablecheck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24</xdr:row>
          <xdr:rowOff>0</xdr:rowOff>
        </xdr:from>
        <xdr:to>
          <xdr:col>5</xdr:col>
          <xdr:colOff>28575</xdr:colOff>
          <xdr:row>25</xdr:row>
          <xdr:rowOff>19050</xdr:rowOff>
        </xdr:to>
        <xdr:sp macro="" textlink="">
          <xdr:nvSpPr>
            <xdr:cNvPr id="1147" name="oknWidget_taxablecheck2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25</xdr:row>
          <xdr:rowOff>9525</xdr:rowOff>
        </xdr:from>
        <xdr:to>
          <xdr:col>5</xdr:col>
          <xdr:colOff>28575</xdr:colOff>
          <xdr:row>26</xdr:row>
          <xdr:rowOff>28575</xdr:rowOff>
        </xdr:to>
        <xdr:sp macro="" textlink="">
          <xdr:nvSpPr>
            <xdr:cNvPr id="1148" name="oknWidget_taxablecheck3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26</xdr:row>
          <xdr:rowOff>9525</xdr:rowOff>
        </xdr:from>
        <xdr:to>
          <xdr:col>5</xdr:col>
          <xdr:colOff>28575</xdr:colOff>
          <xdr:row>27</xdr:row>
          <xdr:rowOff>28575</xdr:rowOff>
        </xdr:to>
        <xdr:sp macro="" textlink="">
          <xdr:nvSpPr>
            <xdr:cNvPr id="1149" name="oknWidget_taxablecheck4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27</xdr:row>
          <xdr:rowOff>0</xdr:rowOff>
        </xdr:from>
        <xdr:to>
          <xdr:col>5</xdr:col>
          <xdr:colOff>28575</xdr:colOff>
          <xdr:row>28</xdr:row>
          <xdr:rowOff>19050</xdr:rowOff>
        </xdr:to>
        <xdr:sp macro="" textlink="">
          <xdr:nvSpPr>
            <xdr:cNvPr id="1150" name="oknWidget_taxablecheck5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28</xdr:row>
          <xdr:rowOff>0</xdr:rowOff>
        </xdr:from>
        <xdr:to>
          <xdr:col>5</xdr:col>
          <xdr:colOff>28575</xdr:colOff>
          <xdr:row>29</xdr:row>
          <xdr:rowOff>19050</xdr:rowOff>
        </xdr:to>
        <xdr:sp macro="" textlink="">
          <xdr:nvSpPr>
            <xdr:cNvPr id="1151" name="oknWidget_taxablecheck6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29</xdr:row>
          <xdr:rowOff>9525</xdr:rowOff>
        </xdr:from>
        <xdr:to>
          <xdr:col>5</xdr:col>
          <xdr:colOff>28575</xdr:colOff>
          <xdr:row>30</xdr:row>
          <xdr:rowOff>28575</xdr:rowOff>
        </xdr:to>
        <xdr:sp macro="" textlink="">
          <xdr:nvSpPr>
            <xdr:cNvPr id="1152" name="oknWidget_taxablecheck7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30</xdr:row>
          <xdr:rowOff>9525</xdr:rowOff>
        </xdr:from>
        <xdr:to>
          <xdr:col>5</xdr:col>
          <xdr:colOff>28575</xdr:colOff>
          <xdr:row>31</xdr:row>
          <xdr:rowOff>28575</xdr:rowOff>
        </xdr:to>
        <xdr:sp macro="" textlink="">
          <xdr:nvSpPr>
            <xdr:cNvPr id="1153" name="oknWidget_taxablecheck8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31</xdr:row>
          <xdr:rowOff>9525</xdr:rowOff>
        </xdr:from>
        <xdr:to>
          <xdr:col>5</xdr:col>
          <xdr:colOff>28575</xdr:colOff>
          <xdr:row>32</xdr:row>
          <xdr:rowOff>28575</xdr:rowOff>
        </xdr:to>
        <xdr:sp macro="" textlink="">
          <xdr:nvSpPr>
            <xdr:cNvPr id="1154" name="oknWidget_taxablecheck9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32</xdr:row>
          <xdr:rowOff>9525</xdr:rowOff>
        </xdr:from>
        <xdr:to>
          <xdr:col>5</xdr:col>
          <xdr:colOff>28575</xdr:colOff>
          <xdr:row>33</xdr:row>
          <xdr:rowOff>28575</xdr:rowOff>
        </xdr:to>
        <xdr:sp macro="" textlink="">
          <xdr:nvSpPr>
            <xdr:cNvPr id="1155" name="oknWidget_taxablecheck10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33</xdr:row>
          <xdr:rowOff>9525</xdr:rowOff>
        </xdr:from>
        <xdr:to>
          <xdr:col>5</xdr:col>
          <xdr:colOff>28575</xdr:colOff>
          <xdr:row>34</xdr:row>
          <xdr:rowOff>28575</xdr:rowOff>
        </xdr:to>
        <xdr:sp macro="" textlink="">
          <xdr:nvSpPr>
            <xdr:cNvPr id="1156" name="oknWidget_taxablecheck11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34</xdr:row>
          <xdr:rowOff>9525</xdr:rowOff>
        </xdr:from>
        <xdr:to>
          <xdr:col>5</xdr:col>
          <xdr:colOff>28575</xdr:colOff>
          <xdr:row>35</xdr:row>
          <xdr:rowOff>28575</xdr:rowOff>
        </xdr:to>
        <xdr:sp macro="" textlink="">
          <xdr:nvSpPr>
            <xdr:cNvPr id="1157" name="oknWidget_taxablecheck12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35</xdr:row>
          <xdr:rowOff>0</xdr:rowOff>
        </xdr:from>
        <xdr:to>
          <xdr:col>5</xdr:col>
          <xdr:colOff>28575</xdr:colOff>
          <xdr:row>36</xdr:row>
          <xdr:rowOff>19050</xdr:rowOff>
        </xdr:to>
        <xdr:sp macro="" textlink="">
          <xdr:nvSpPr>
            <xdr:cNvPr id="1161" name="oknWidget_taxablecheck13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36</xdr:row>
          <xdr:rowOff>0</xdr:rowOff>
        </xdr:from>
        <xdr:to>
          <xdr:col>5</xdr:col>
          <xdr:colOff>28575</xdr:colOff>
          <xdr:row>37</xdr:row>
          <xdr:rowOff>19050</xdr:rowOff>
        </xdr:to>
        <xdr:sp macro="" textlink="">
          <xdr:nvSpPr>
            <xdr:cNvPr id="1162" name="oknWidget_taxablecheck14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37</xdr:row>
          <xdr:rowOff>0</xdr:rowOff>
        </xdr:from>
        <xdr:to>
          <xdr:col>5</xdr:col>
          <xdr:colOff>28575</xdr:colOff>
          <xdr:row>38</xdr:row>
          <xdr:rowOff>19050</xdr:rowOff>
        </xdr:to>
        <xdr:sp macro="" textlink="">
          <xdr:nvSpPr>
            <xdr:cNvPr id="1163" name="oknWidget_taxablecheck15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38</xdr:row>
          <xdr:rowOff>0</xdr:rowOff>
        </xdr:from>
        <xdr:to>
          <xdr:col>5</xdr:col>
          <xdr:colOff>28575</xdr:colOff>
          <xdr:row>39</xdr:row>
          <xdr:rowOff>19050</xdr:rowOff>
        </xdr:to>
        <xdr:sp macro="" textlink="">
          <xdr:nvSpPr>
            <xdr:cNvPr id="1164" name="oknWidget_taxablecheck16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39</xdr:row>
          <xdr:rowOff>0</xdr:rowOff>
        </xdr:from>
        <xdr:to>
          <xdr:col>5</xdr:col>
          <xdr:colOff>28575</xdr:colOff>
          <xdr:row>40</xdr:row>
          <xdr:rowOff>19050</xdr:rowOff>
        </xdr:to>
        <xdr:sp macro="" textlink="">
          <xdr:nvSpPr>
            <xdr:cNvPr id="1165" name="oknWidget_taxablecheck17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40</xdr:row>
          <xdr:rowOff>0</xdr:rowOff>
        </xdr:from>
        <xdr:to>
          <xdr:col>5</xdr:col>
          <xdr:colOff>28575</xdr:colOff>
          <xdr:row>41</xdr:row>
          <xdr:rowOff>19050</xdr:rowOff>
        </xdr:to>
        <xdr:sp macro="" textlink="">
          <xdr:nvSpPr>
            <xdr:cNvPr id="1166" name="oknWidget_taxablecheck18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41</xdr:row>
          <xdr:rowOff>0</xdr:rowOff>
        </xdr:from>
        <xdr:to>
          <xdr:col>5</xdr:col>
          <xdr:colOff>28575</xdr:colOff>
          <xdr:row>42</xdr:row>
          <xdr:rowOff>19050</xdr:rowOff>
        </xdr:to>
        <xdr:sp macro="" textlink="">
          <xdr:nvSpPr>
            <xdr:cNvPr id="1167" name="oknWidget_taxablecheck19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42</xdr:row>
          <xdr:rowOff>0</xdr:rowOff>
        </xdr:from>
        <xdr:to>
          <xdr:col>5</xdr:col>
          <xdr:colOff>28575</xdr:colOff>
          <xdr:row>43</xdr:row>
          <xdr:rowOff>19050</xdr:rowOff>
        </xdr:to>
        <xdr:sp macro="" textlink="">
          <xdr:nvSpPr>
            <xdr:cNvPr id="1168" name="oknWidget_taxablecheck20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43</xdr:row>
          <xdr:rowOff>0</xdr:rowOff>
        </xdr:from>
        <xdr:to>
          <xdr:col>5</xdr:col>
          <xdr:colOff>28575</xdr:colOff>
          <xdr:row>44</xdr:row>
          <xdr:rowOff>19050</xdr:rowOff>
        </xdr:to>
        <xdr:sp macro="" textlink="">
          <xdr:nvSpPr>
            <xdr:cNvPr id="1169" name="oknWidget_taxablecheck21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44</xdr:row>
          <xdr:rowOff>0</xdr:rowOff>
        </xdr:from>
        <xdr:to>
          <xdr:col>5</xdr:col>
          <xdr:colOff>28575</xdr:colOff>
          <xdr:row>45</xdr:row>
          <xdr:rowOff>19050</xdr:rowOff>
        </xdr:to>
        <xdr:sp macro="" textlink="">
          <xdr:nvSpPr>
            <xdr:cNvPr id="1170" name="oknWidget_taxablecheck22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45</xdr:row>
          <xdr:rowOff>0</xdr:rowOff>
        </xdr:from>
        <xdr:to>
          <xdr:col>5</xdr:col>
          <xdr:colOff>28575</xdr:colOff>
          <xdr:row>46</xdr:row>
          <xdr:rowOff>19050</xdr:rowOff>
        </xdr:to>
        <xdr:sp macro="" textlink="">
          <xdr:nvSpPr>
            <xdr:cNvPr id="1171" name="oknWidget_taxablecheck23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46</xdr:row>
          <xdr:rowOff>0</xdr:rowOff>
        </xdr:from>
        <xdr:to>
          <xdr:col>5</xdr:col>
          <xdr:colOff>28575</xdr:colOff>
          <xdr:row>47</xdr:row>
          <xdr:rowOff>19050</xdr:rowOff>
        </xdr:to>
        <xdr:sp macro="" textlink="">
          <xdr:nvSpPr>
            <xdr:cNvPr id="1172" name="oknWidget_taxablecheck24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47</xdr:row>
          <xdr:rowOff>0</xdr:rowOff>
        </xdr:from>
        <xdr:to>
          <xdr:col>5</xdr:col>
          <xdr:colOff>28575</xdr:colOff>
          <xdr:row>48</xdr:row>
          <xdr:rowOff>19050</xdr:rowOff>
        </xdr:to>
        <xdr:sp macro="" textlink="">
          <xdr:nvSpPr>
            <xdr:cNvPr id="1173" name="oknWidget_taxablecheck25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48</xdr:row>
          <xdr:rowOff>0</xdr:rowOff>
        </xdr:from>
        <xdr:to>
          <xdr:col>5</xdr:col>
          <xdr:colOff>28575</xdr:colOff>
          <xdr:row>49</xdr:row>
          <xdr:rowOff>19050</xdr:rowOff>
        </xdr:to>
        <xdr:sp macro="" textlink="">
          <xdr:nvSpPr>
            <xdr:cNvPr id="1174" name="oknWidget_taxablecheck26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49</xdr:row>
          <xdr:rowOff>0</xdr:rowOff>
        </xdr:from>
        <xdr:to>
          <xdr:col>5</xdr:col>
          <xdr:colOff>28575</xdr:colOff>
          <xdr:row>50</xdr:row>
          <xdr:rowOff>19050</xdr:rowOff>
        </xdr:to>
        <xdr:sp macro="" textlink="">
          <xdr:nvSpPr>
            <xdr:cNvPr id="1175" name="oknWidget_taxablecheck27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50</xdr:row>
          <xdr:rowOff>0</xdr:rowOff>
        </xdr:from>
        <xdr:to>
          <xdr:col>5</xdr:col>
          <xdr:colOff>28575</xdr:colOff>
          <xdr:row>51</xdr:row>
          <xdr:rowOff>19050</xdr:rowOff>
        </xdr:to>
        <xdr:sp macro="" textlink="">
          <xdr:nvSpPr>
            <xdr:cNvPr id="1176" name="oknWidget_taxablecheck28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51</xdr:row>
          <xdr:rowOff>0</xdr:rowOff>
        </xdr:from>
        <xdr:to>
          <xdr:col>5</xdr:col>
          <xdr:colOff>28575</xdr:colOff>
          <xdr:row>52</xdr:row>
          <xdr:rowOff>19050</xdr:rowOff>
        </xdr:to>
        <xdr:sp macro="" textlink="">
          <xdr:nvSpPr>
            <xdr:cNvPr id="1177" name="oknWidget_taxablecheck29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52</xdr:row>
          <xdr:rowOff>0</xdr:rowOff>
        </xdr:from>
        <xdr:to>
          <xdr:col>5</xdr:col>
          <xdr:colOff>28575</xdr:colOff>
          <xdr:row>53</xdr:row>
          <xdr:rowOff>19050</xdr:rowOff>
        </xdr:to>
        <xdr:sp macro="" textlink="">
          <xdr:nvSpPr>
            <xdr:cNvPr id="1178" name="oknWidget_taxablecheck30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53</xdr:row>
          <xdr:rowOff>0</xdr:rowOff>
        </xdr:from>
        <xdr:to>
          <xdr:col>5</xdr:col>
          <xdr:colOff>28575</xdr:colOff>
          <xdr:row>54</xdr:row>
          <xdr:rowOff>19050</xdr:rowOff>
        </xdr:to>
        <xdr:sp macro="" textlink="">
          <xdr:nvSpPr>
            <xdr:cNvPr id="1179" name="oknWidget_taxablecheck31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54</xdr:row>
          <xdr:rowOff>0</xdr:rowOff>
        </xdr:from>
        <xdr:to>
          <xdr:col>5</xdr:col>
          <xdr:colOff>28575</xdr:colOff>
          <xdr:row>55</xdr:row>
          <xdr:rowOff>19050</xdr:rowOff>
        </xdr:to>
        <xdr:sp macro="" textlink="">
          <xdr:nvSpPr>
            <xdr:cNvPr id="1180" name="oknWidget_taxablecheck32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55</xdr:row>
          <xdr:rowOff>0</xdr:rowOff>
        </xdr:from>
        <xdr:to>
          <xdr:col>5</xdr:col>
          <xdr:colOff>28575</xdr:colOff>
          <xdr:row>56</xdr:row>
          <xdr:rowOff>19050</xdr:rowOff>
        </xdr:to>
        <xdr:sp macro="" textlink="">
          <xdr:nvSpPr>
            <xdr:cNvPr id="1181" name="oknWidget_taxablecheck33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56</xdr:row>
          <xdr:rowOff>0</xdr:rowOff>
        </xdr:from>
        <xdr:to>
          <xdr:col>5</xdr:col>
          <xdr:colOff>28575</xdr:colOff>
          <xdr:row>57</xdr:row>
          <xdr:rowOff>19050</xdr:rowOff>
        </xdr:to>
        <xdr:sp macro="" textlink="">
          <xdr:nvSpPr>
            <xdr:cNvPr id="1182" name="oknWidget_taxablecheck34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57</xdr:row>
          <xdr:rowOff>0</xdr:rowOff>
        </xdr:from>
        <xdr:to>
          <xdr:col>5</xdr:col>
          <xdr:colOff>28575</xdr:colOff>
          <xdr:row>58</xdr:row>
          <xdr:rowOff>19050</xdr:rowOff>
        </xdr:to>
        <xdr:sp macro="" textlink="">
          <xdr:nvSpPr>
            <xdr:cNvPr id="1183" name="oknWidget_taxablecheck35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58</xdr:row>
          <xdr:rowOff>0</xdr:rowOff>
        </xdr:from>
        <xdr:to>
          <xdr:col>5</xdr:col>
          <xdr:colOff>28575</xdr:colOff>
          <xdr:row>59</xdr:row>
          <xdr:rowOff>19050</xdr:rowOff>
        </xdr:to>
        <xdr:sp macro="" textlink="">
          <xdr:nvSpPr>
            <xdr:cNvPr id="1184" name="oknWidget_taxablecheck36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59</xdr:row>
          <xdr:rowOff>0</xdr:rowOff>
        </xdr:from>
        <xdr:to>
          <xdr:col>5</xdr:col>
          <xdr:colOff>28575</xdr:colOff>
          <xdr:row>60</xdr:row>
          <xdr:rowOff>19050</xdr:rowOff>
        </xdr:to>
        <xdr:sp macro="" textlink="">
          <xdr:nvSpPr>
            <xdr:cNvPr id="1185" name="oknWidget_taxablecheck37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60</xdr:row>
          <xdr:rowOff>0</xdr:rowOff>
        </xdr:from>
        <xdr:to>
          <xdr:col>5</xdr:col>
          <xdr:colOff>28575</xdr:colOff>
          <xdr:row>61</xdr:row>
          <xdr:rowOff>19050</xdr:rowOff>
        </xdr:to>
        <xdr:sp macro="" textlink="">
          <xdr:nvSpPr>
            <xdr:cNvPr id="1186" name="oknWidget_taxablecheck38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61</xdr:row>
          <xdr:rowOff>0</xdr:rowOff>
        </xdr:from>
        <xdr:to>
          <xdr:col>5</xdr:col>
          <xdr:colOff>28575</xdr:colOff>
          <xdr:row>62</xdr:row>
          <xdr:rowOff>19050</xdr:rowOff>
        </xdr:to>
        <xdr:sp macro="" textlink="">
          <xdr:nvSpPr>
            <xdr:cNvPr id="1187" name="oknWidget_taxablecheck39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62</xdr:row>
          <xdr:rowOff>0</xdr:rowOff>
        </xdr:from>
        <xdr:to>
          <xdr:col>5</xdr:col>
          <xdr:colOff>28575</xdr:colOff>
          <xdr:row>63</xdr:row>
          <xdr:rowOff>19050</xdr:rowOff>
        </xdr:to>
        <xdr:sp macro="" textlink="">
          <xdr:nvSpPr>
            <xdr:cNvPr id="1188" name="oknWidget_taxablecheck40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63</xdr:row>
          <xdr:rowOff>0</xdr:rowOff>
        </xdr:from>
        <xdr:to>
          <xdr:col>5</xdr:col>
          <xdr:colOff>28575</xdr:colOff>
          <xdr:row>64</xdr:row>
          <xdr:rowOff>19050</xdr:rowOff>
        </xdr:to>
        <xdr:sp macro="" textlink="">
          <xdr:nvSpPr>
            <xdr:cNvPr id="1189" name="oknWidget_taxablecheck41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64</xdr:row>
          <xdr:rowOff>0</xdr:rowOff>
        </xdr:from>
        <xdr:to>
          <xdr:col>5</xdr:col>
          <xdr:colOff>28575</xdr:colOff>
          <xdr:row>65</xdr:row>
          <xdr:rowOff>19050</xdr:rowOff>
        </xdr:to>
        <xdr:sp macro="" textlink="">
          <xdr:nvSpPr>
            <xdr:cNvPr id="1190" name="oknWidget_taxablecheck42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65</xdr:row>
          <xdr:rowOff>0</xdr:rowOff>
        </xdr:from>
        <xdr:to>
          <xdr:col>5</xdr:col>
          <xdr:colOff>28575</xdr:colOff>
          <xdr:row>66</xdr:row>
          <xdr:rowOff>19050</xdr:rowOff>
        </xdr:to>
        <xdr:sp macro="" textlink="">
          <xdr:nvSpPr>
            <xdr:cNvPr id="1191" name="oknWidget_taxablecheck43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66</xdr:row>
          <xdr:rowOff>0</xdr:rowOff>
        </xdr:from>
        <xdr:to>
          <xdr:col>5</xdr:col>
          <xdr:colOff>28575</xdr:colOff>
          <xdr:row>67</xdr:row>
          <xdr:rowOff>19050</xdr:rowOff>
        </xdr:to>
        <xdr:sp macro="" textlink="">
          <xdr:nvSpPr>
            <xdr:cNvPr id="1192" name="oknWidget_taxablecheck44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67</xdr:row>
          <xdr:rowOff>0</xdr:rowOff>
        </xdr:from>
        <xdr:to>
          <xdr:col>5</xdr:col>
          <xdr:colOff>28575</xdr:colOff>
          <xdr:row>68</xdr:row>
          <xdr:rowOff>19050</xdr:rowOff>
        </xdr:to>
        <xdr:sp macro="" textlink="">
          <xdr:nvSpPr>
            <xdr:cNvPr id="1193" name="oknWidget_taxablecheck45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68</xdr:row>
          <xdr:rowOff>0</xdr:rowOff>
        </xdr:from>
        <xdr:to>
          <xdr:col>5</xdr:col>
          <xdr:colOff>28575</xdr:colOff>
          <xdr:row>69</xdr:row>
          <xdr:rowOff>19050</xdr:rowOff>
        </xdr:to>
        <xdr:sp macro="" textlink="">
          <xdr:nvSpPr>
            <xdr:cNvPr id="1194" name="oknWidget_taxablecheck46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69</xdr:row>
          <xdr:rowOff>0</xdr:rowOff>
        </xdr:from>
        <xdr:to>
          <xdr:col>5</xdr:col>
          <xdr:colOff>28575</xdr:colOff>
          <xdr:row>70</xdr:row>
          <xdr:rowOff>19050</xdr:rowOff>
        </xdr:to>
        <xdr:sp macro="" textlink="">
          <xdr:nvSpPr>
            <xdr:cNvPr id="1195" name="oknWidget_taxablecheck47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70</xdr:row>
          <xdr:rowOff>0</xdr:rowOff>
        </xdr:from>
        <xdr:to>
          <xdr:col>5</xdr:col>
          <xdr:colOff>28575</xdr:colOff>
          <xdr:row>71</xdr:row>
          <xdr:rowOff>19050</xdr:rowOff>
        </xdr:to>
        <xdr:sp macro="" textlink="">
          <xdr:nvSpPr>
            <xdr:cNvPr id="1196" name="oknWidget_taxablecheck48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71</xdr:row>
          <xdr:rowOff>0</xdr:rowOff>
        </xdr:from>
        <xdr:to>
          <xdr:col>5</xdr:col>
          <xdr:colOff>28575</xdr:colOff>
          <xdr:row>72</xdr:row>
          <xdr:rowOff>19050</xdr:rowOff>
        </xdr:to>
        <xdr:sp macro="" textlink="">
          <xdr:nvSpPr>
            <xdr:cNvPr id="1197" name="oknWidget_taxablecheck49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72</xdr:row>
          <xdr:rowOff>0</xdr:rowOff>
        </xdr:from>
        <xdr:to>
          <xdr:col>5</xdr:col>
          <xdr:colOff>28575</xdr:colOff>
          <xdr:row>73</xdr:row>
          <xdr:rowOff>19050</xdr:rowOff>
        </xdr:to>
        <xdr:sp macro="" textlink="">
          <xdr:nvSpPr>
            <xdr:cNvPr id="1198" name="oknWidget_taxablecheck50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73</xdr:row>
          <xdr:rowOff>0</xdr:rowOff>
        </xdr:from>
        <xdr:to>
          <xdr:col>5</xdr:col>
          <xdr:colOff>28575</xdr:colOff>
          <xdr:row>74</xdr:row>
          <xdr:rowOff>19050</xdr:rowOff>
        </xdr:to>
        <xdr:sp macro="" textlink="">
          <xdr:nvSpPr>
            <xdr:cNvPr id="1199" name="oknWidget_taxablecheck51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74</xdr:row>
          <xdr:rowOff>0</xdr:rowOff>
        </xdr:from>
        <xdr:to>
          <xdr:col>5</xdr:col>
          <xdr:colOff>28575</xdr:colOff>
          <xdr:row>75</xdr:row>
          <xdr:rowOff>19050</xdr:rowOff>
        </xdr:to>
        <xdr:sp macro="" textlink="">
          <xdr:nvSpPr>
            <xdr:cNvPr id="1200" name="oknWidget_taxablecheck52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75</xdr:row>
          <xdr:rowOff>0</xdr:rowOff>
        </xdr:from>
        <xdr:to>
          <xdr:col>5</xdr:col>
          <xdr:colOff>28575</xdr:colOff>
          <xdr:row>76</xdr:row>
          <xdr:rowOff>19050</xdr:rowOff>
        </xdr:to>
        <xdr:sp macro="" textlink="">
          <xdr:nvSpPr>
            <xdr:cNvPr id="1201" name="oknWidget_taxablecheck53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76</xdr:row>
          <xdr:rowOff>0</xdr:rowOff>
        </xdr:from>
        <xdr:to>
          <xdr:col>5</xdr:col>
          <xdr:colOff>28575</xdr:colOff>
          <xdr:row>77</xdr:row>
          <xdr:rowOff>19050</xdr:rowOff>
        </xdr:to>
        <xdr:sp macro="" textlink="">
          <xdr:nvSpPr>
            <xdr:cNvPr id="1202" name="oknWidget_taxablecheck54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77</xdr:row>
          <xdr:rowOff>0</xdr:rowOff>
        </xdr:from>
        <xdr:to>
          <xdr:col>5</xdr:col>
          <xdr:colOff>28575</xdr:colOff>
          <xdr:row>78</xdr:row>
          <xdr:rowOff>19050</xdr:rowOff>
        </xdr:to>
        <xdr:sp macro="" textlink="">
          <xdr:nvSpPr>
            <xdr:cNvPr id="1203" name="oknWidget_taxablecheck55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78</xdr:row>
          <xdr:rowOff>0</xdr:rowOff>
        </xdr:from>
        <xdr:to>
          <xdr:col>5</xdr:col>
          <xdr:colOff>28575</xdr:colOff>
          <xdr:row>79</xdr:row>
          <xdr:rowOff>19050</xdr:rowOff>
        </xdr:to>
        <xdr:sp macro="" textlink="">
          <xdr:nvSpPr>
            <xdr:cNvPr id="1204" name="oknWidget_taxablecheck56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79</xdr:row>
          <xdr:rowOff>0</xdr:rowOff>
        </xdr:from>
        <xdr:to>
          <xdr:col>5</xdr:col>
          <xdr:colOff>28575</xdr:colOff>
          <xdr:row>80</xdr:row>
          <xdr:rowOff>19050</xdr:rowOff>
        </xdr:to>
        <xdr:sp macro="" textlink="">
          <xdr:nvSpPr>
            <xdr:cNvPr id="1205" name="oknWidget_taxablecheck57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80</xdr:row>
          <xdr:rowOff>0</xdr:rowOff>
        </xdr:from>
        <xdr:to>
          <xdr:col>5</xdr:col>
          <xdr:colOff>28575</xdr:colOff>
          <xdr:row>81</xdr:row>
          <xdr:rowOff>19050</xdr:rowOff>
        </xdr:to>
        <xdr:sp macro="" textlink="">
          <xdr:nvSpPr>
            <xdr:cNvPr id="1206" name="oknWidget_taxablecheck58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81</xdr:row>
          <xdr:rowOff>0</xdr:rowOff>
        </xdr:from>
        <xdr:to>
          <xdr:col>5</xdr:col>
          <xdr:colOff>28575</xdr:colOff>
          <xdr:row>82</xdr:row>
          <xdr:rowOff>19050</xdr:rowOff>
        </xdr:to>
        <xdr:sp macro="" textlink="">
          <xdr:nvSpPr>
            <xdr:cNvPr id="1207" name="oknWidget_taxablecheck59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82</xdr:row>
          <xdr:rowOff>0</xdr:rowOff>
        </xdr:from>
        <xdr:to>
          <xdr:col>5</xdr:col>
          <xdr:colOff>28575</xdr:colOff>
          <xdr:row>83</xdr:row>
          <xdr:rowOff>19050</xdr:rowOff>
        </xdr:to>
        <xdr:sp macro="" textlink="">
          <xdr:nvSpPr>
            <xdr:cNvPr id="1208" name="oknWidget_taxablecheck60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83</xdr:row>
          <xdr:rowOff>0</xdr:rowOff>
        </xdr:from>
        <xdr:to>
          <xdr:col>5</xdr:col>
          <xdr:colOff>28575</xdr:colOff>
          <xdr:row>84</xdr:row>
          <xdr:rowOff>19050</xdr:rowOff>
        </xdr:to>
        <xdr:sp macro="" textlink="">
          <xdr:nvSpPr>
            <xdr:cNvPr id="1209" name="oknWidget_taxablecheck61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84</xdr:row>
          <xdr:rowOff>0</xdr:rowOff>
        </xdr:from>
        <xdr:to>
          <xdr:col>5</xdr:col>
          <xdr:colOff>28575</xdr:colOff>
          <xdr:row>85</xdr:row>
          <xdr:rowOff>19050</xdr:rowOff>
        </xdr:to>
        <xdr:sp macro="" textlink="">
          <xdr:nvSpPr>
            <xdr:cNvPr id="1210" name="oknWidget_taxablecheck62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85</xdr:row>
          <xdr:rowOff>0</xdr:rowOff>
        </xdr:from>
        <xdr:to>
          <xdr:col>5</xdr:col>
          <xdr:colOff>28575</xdr:colOff>
          <xdr:row>86</xdr:row>
          <xdr:rowOff>19050</xdr:rowOff>
        </xdr:to>
        <xdr:sp macro="" textlink="">
          <xdr:nvSpPr>
            <xdr:cNvPr id="1211" name="oknWidget_taxablecheck63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86</xdr:row>
          <xdr:rowOff>0</xdr:rowOff>
        </xdr:from>
        <xdr:to>
          <xdr:col>5</xdr:col>
          <xdr:colOff>28575</xdr:colOff>
          <xdr:row>87</xdr:row>
          <xdr:rowOff>19050</xdr:rowOff>
        </xdr:to>
        <xdr:sp macro="" textlink="">
          <xdr:nvSpPr>
            <xdr:cNvPr id="1212" name="oknWidget_taxablecheck64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87</xdr:row>
          <xdr:rowOff>0</xdr:rowOff>
        </xdr:from>
        <xdr:to>
          <xdr:col>5</xdr:col>
          <xdr:colOff>28575</xdr:colOff>
          <xdr:row>88</xdr:row>
          <xdr:rowOff>19050</xdr:rowOff>
        </xdr:to>
        <xdr:sp macro="" textlink="">
          <xdr:nvSpPr>
            <xdr:cNvPr id="1213" name="oknWidget_taxablecheck65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88</xdr:row>
          <xdr:rowOff>0</xdr:rowOff>
        </xdr:from>
        <xdr:to>
          <xdr:col>5</xdr:col>
          <xdr:colOff>28575</xdr:colOff>
          <xdr:row>89</xdr:row>
          <xdr:rowOff>19050</xdr:rowOff>
        </xdr:to>
        <xdr:sp macro="" textlink="">
          <xdr:nvSpPr>
            <xdr:cNvPr id="1214" name="oknWidget_taxablecheck66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89</xdr:row>
          <xdr:rowOff>0</xdr:rowOff>
        </xdr:from>
        <xdr:to>
          <xdr:col>5</xdr:col>
          <xdr:colOff>28575</xdr:colOff>
          <xdr:row>90</xdr:row>
          <xdr:rowOff>19050</xdr:rowOff>
        </xdr:to>
        <xdr:sp macro="" textlink="">
          <xdr:nvSpPr>
            <xdr:cNvPr id="1215" name="oknWidget_taxablecheck67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90</xdr:row>
          <xdr:rowOff>0</xdr:rowOff>
        </xdr:from>
        <xdr:to>
          <xdr:col>5</xdr:col>
          <xdr:colOff>28575</xdr:colOff>
          <xdr:row>91</xdr:row>
          <xdr:rowOff>19050</xdr:rowOff>
        </xdr:to>
        <xdr:sp macro="" textlink="">
          <xdr:nvSpPr>
            <xdr:cNvPr id="1216" name="oknWidget_taxablecheck68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91</xdr:row>
          <xdr:rowOff>0</xdr:rowOff>
        </xdr:from>
        <xdr:to>
          <xdr:col>5</xdr:col>
          <xdr:colOff>28575</xdr:colOff>
          <xdr:row>92</xdr:row>
          <xdr:rowOff>19050</xdr:rowOff>
        </xdr:to>
        <xdr:sp macro="" textlink="">
          <xdr:nvSpPr>
            <xdr:cNvPr id="1217" name="oknWidget_taxablecheck69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92</xdr:row>
          <xdr:rowOff>0</xdr:rowOff>
        </xdr:from>
        <xdr:to>
          <xdr:col>5</xdr:col>
          <xdr:colOff>28575</xdr:colOff>
          <xdr:row>93</xdr:row>
          <xdr:rowOff>19050</xdr:rowOff>
        </xdr:to>
        <xdr:sp macro="" textlink="">
          <xdr:nvSpPr>
            <xdr:cNvPr id="1218" name="oknWidget_taxablecheck70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93</xdr:row>
          <xdr:rowOff>0</xdr:rowOff>
        </xdr:from>
        <xdr:to>
          <xdr:col>5</xdr:col>
          <xdr:colOff>28575</xdr:colOff>
          <xdr:row>94</xdr:row>
          <xdr:rowOff>19050</xdr:rowOff>
        </xdr:to>
        <xdr:sp macro="" textlink="">
          <xdr:nvSpPr>
            <xdr:cNvPr id="1219" name="oknWidget_taxablecheck71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94</xdr:row>
          <xdr:rowOff>0</xdr:rowOff>
        </xdr:from>
        <xdr:to>
          <xdr:col>5</xdr:col>
          <xdr:colOff>28575</xdr:colOff>
          <xdr:row>95</xdr:row>
          <xdr:rowOff>19050</xdr:rowOff>
        </xdr:to>
        <xdr:sp macro="" textlink="">
          <xdr:nvSpPr>
            <xdr:cNvPr id="1220" name="oknWidget_taxablecheck72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95</xdr:row>
          <xdr:rowOff>0</xdr:rowOff>
        </xdr:from>
        <xdr:to>
          <xdr:col>5</xdr:col>
          <xdr:colOff>28575</xdr:colOff>
          <xdr:row>96</xdr:row>
          <xdr:rowOff>19050</xdr:rowOff>
        </xdr:to>
        <xdr:sp macro="" textlink="">
          <xdr:nvSpPr>
            <xdr:cNvPr id="1221" name="oknWidget_taxablecheck73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96</xdr:row>
          <xdr:rowOff>0</xdr:rowOff>
        </xdr:from>
        <xdr:to>
          <xdr:col>5</xdr:col>
          <xdr:colOff>28575</xdr:colOff>
          <xdr:row>97</xdr:row>
          <xdr:rowOff>19050</xdr:rowOff>
        </xdr:to>
        <xdr:sp macro="" textlink="">
          <xdr:nvSpPr>
            <xdr:cNvPr id="1222" name="oknWidget_taxablecheck74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97</xdr:row>
          <xdr:rowOff>0</xdr:rowOff>
        </xdr:from>
        <xdr:to>
          <xdr:col>5</xdr:col>
          <xdr:colOff>28575</xdr:colOff>
          <xdr:row>98</xdr:row>
          <xdr:rowOff>19050</xdr:rowOff>
        </xdr:to>
        <xdr:sp macro="" textlink="">
          <xdr:nvSpPr>
            <xdr:cNvPr id="1223" name="oknWidget_taxablecheck75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98</xdr:row>
          <xdr:rowOff>0</xdr:rowOff>
        </xdr:from>
        <xdr:to>
          <xdr:col>5</xdr:col>
          <xdr:colOff>28575</xdr:colOff>
          <xdr:row>99</xdr:row>
          <xdr:rowOff>19050</xdr:rowOff>
        </xdr:to>
        <xdr:sp macro="" textlink="">
          <xdr:nvSpPr>
            <xdr:cNvPr id="1224" name="oknWidget_taxablecheck76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99</xdr:row>
          <xdr:rowOff>0</xdr:rowOff>
        </xdr:from>
        <xdr:to>
          <xdr:col>5</xdr:col>
          <xdr:colOff>28575</xdr:colOff>
          <xdr:row>100</xdr:row>
          <xdr:rowOff>19050</xdr:rowOff>
        </xdr:to>
        <xdr:sp macro="" textlink="">
          <xdr:nvSpPr>
            <xdr:cNvPr id="1225" name="oknWidget_taxablecheck77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100</xdr:row>
          <xdr:rowOff>0</xdr:rowOff>
        </xdr:from>
        <xdr:to>
          <xdr:col>5</xdr:col>
          <xdr:colOff>28575</xdr:colOff>
          <xdr:row>101</xdr:row>
          <xdr:rowOff>19050</xdr:rowOff>
        </xdr:to>
        <xdr:sp macro="" textlink="">
          <xdr:nvSpPr>
            <xdr:cNvPr id="1226" name="oknWidget_taxablecheck78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101</xdr:row>
          <xdr:rowOff>0</xdr:rowOff>
        </xdr:from>
        <xdr:to>
          <xdr:col>5</xdr:col>
          <xdr:colOff>28575</xdr:colOff>
          <xdr:row>102</xdr:row>
          <xdr:rowOff>19050</xdr:rowOff>
        </xdr:to>
        <xdr:sp macro="" textlink="">
          <xdr:nvSpPr>
            <xdr:cNvPr id="1227" name="oknWidget_taxablecheck79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102</xdr:row>
          <xdr:rowOff>0</xdr:rowOff>
        </xdr:from>
        <xdr:to>
          <xdr:col>5</xdr:col>
          <xdr:colOff>28575</xdr:colOff>
          <xdr:row>103</xdr:row>
          <xdr:rowOff>19050</xdr:rowOff>
        </xdr:to>
        <xdr:sp macro="" textlink="">
          <xdr:nvSpPr>
            <xdr:cNvPr id="1228" name="oknWidget_taxablecheck80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103</xdr:row>
          <xdr:rowOff>0</xdr:rowOff>
        </xdr:from>
        <xdr:to>
          <xdr:col>5</xdr:col>
          <xdr:colOff>28575</xdr:colOff>
          <xdr:row>104</xdr:row>
          <xdr:rowOff>19050</xdr:rowOff>
        </xdr:to>
        <xdr:sp macro="" textlink="">
          <xdr:nvSpPr>
            <xdr:cNvPr id="1229" name="oknWidget_taxablecheck81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104</xdr:row>
          <xdr:rowOff>0</xdr:rowOff>
        </xdr:from>
        <xdr:to>
          <xdr:col>5</xdr:col>
          <xdr:colOff>28575</xdr:colOff>
          <xdr:row>105</xdr:row>
          <xdr:rowOff>19050</xdr:rowOff>
        </xdr:to>
        <xdr:sp macro="" textlink="">
          <xdr:nvSpPr>
            <xdr:cNvPr id="1230" name="oknWidget_taxablecheck82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105</xdr:row>
          <xdr:rowOff>0</xdr:rowOff>
        </xdr:from>
        <xdr:to>
          <xdr:col>5</xdr:col>
          <xdr:colOff>28575</xdr:colOff>
          <xdr:row>106</xdr:row>
          <xdr:rowOff>19050</xdr:rowOff>
        </xdr:to>
        <xdr:sp macro="" textlink="">
          <xdr:nvSpPr>
            <xdr:cNvPr id="1231" name="oknWidget_taxablecheck83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106</xdr:row>
          <xdr:rowOff>0</xdr:rowOff>
        </xdr:from>
        <xdr:to>
          <xdr:col>5</xdr:col>
          <xdr:colOff>28575</xdr:colOff>
          <xdr:row>107</xdr:row>
          <xdr:rowOff>19050</xdr:rowOff>
        </xdr:to>
        <xdr:sp macro="" textlink="">
          <xdr:nvSpPr>
            <xdr:cNvPr id="1232" name="oknWidget_taxablecheck84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47624</xdr:colOff>
      <xdr:row>1</xdr:row>
      <xdr:rowOff>114300</xdr:rowOff>
    </xdr:from>
    <xdr:ext cx="886968" cy="224998"/>
    <xdr:sp macro="_xll.ExecImeCommand" textlink="">
      <xdr:nvSpPr>
        <xdr:cNvPr id="88" name="oknCmdClear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47624" y="1619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Clear &amp; New</a:t>
          </a:r>
        </a:p>
      </xdr:txBody>
    </xdr:sp>
    <xdr:clientData fPrintsWithSheet="0"/>
  </xdr:oneCellAnchor>
  <xdr:oneCellAnchor>
    <xdr:from>
      <xdr:col>2</xdr:col>
      <xdr:colOff>47624</xdr:colOff>
      <xdr:row>1</xdr:row>
      <xdr:rowOff>409575</xdr:rowOff>
    </xdr:from>
    <xdr:ext cx="886968" cy="224998"/>
    <xdr:sp macro="_xll.ExecImeCommand" textlink="">
      <xdr:nvSpPr>
        <xdr:cNvPr id="89" name="oknCmdSave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47624" y="45720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To DB</a:t>
          </a:r>
        </a:p>
      </xdr:txBody>
    </xdr:sp>
    <xdr:clientData fPrintsWithSheet="0"/>
  </xdr:oneCellAnchor>
  <xdr:oneCellAnchor>
    <xdr:from>
      <xdr:col>4</xdr:col>
      <xdr:colOff>19049</xdr:colOff>
      <xdr:row>1</xdr:row>
      <xdr:rowOff>114300</xdr:rowOff>
    </xdr:from>
    <xdr:ext cx="886968" cy="224998"/>
    <xdr:sp macro="_xll.ExecImeCommand" textlink="">
      <xdr:nvSpPr>
        <xdr:cNvPr id="90" name="oknCmdExtract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171574" y="1619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Ext./Email</a:t>
          </a:r>
        </a:p>
      </xdr:txBody>
    </xdr:sp>
    <xdr:clientData fPrintsWithSheet="0"/>
  </xdr:oneCellAnchor>
  <xdr:oneCellAnchor>
    <xdr:from>
      <xdr:col>4</xdr:col>
      <xdr:colOff>19049</xdr:colOff>
      <xdr:row>1</xdr:row>
      <xdr:rowOff>409575</xdr:rowOff>
    </xdr:from>
    <xdr:ext cx="886968" cy="224998"/>
    <xdr:sp macro="_xll.ExecImeCommand" textlink="">
      <xdr:nvSpPr>
        <xdr:cNvPr id="91" name="oknCmdPrint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171574" y="45720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Print</a:t>
          </a:r>
        </a:p>
      </xdr:txBody>
    </xdr:sp>
    <xdr:clientData fPrintsWithSheet="0"/>
  </xdr:oneCellAnchor>
  <xdr:oneCellAnchor>
    <xdr:from>
      <xdr:col>6</xdr:col>
      <xdr:colOff>114299</xdr:colOff>
      <xdr:row>1</xdr:row>
      <xdr:rowOff>114300</xdr:rowOff>
    </xdr:from>
    <xdr:ext cx="886968" cy="224998"/>
    <xdr:sp macro="_xll.ExecImeCommand" textlink="">
      <xdr:nvSpPr>
        <xdr:cNvPr id="92" name="oknCmdPayment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914524" y="1619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Payment</a:t>
          </a:r>
        </a:p>
      </xdr:txBody>
    </xdr:sp>
    <xdr:clientData fPrintsWithSheet="0"/>
  </xdr:oneCellAnchor>
  <xdr:oneCellAnchor>
    <xdr:from>
      <xdr:col>6</xdr:col>
      <xdr:colOff>114299</xdr:colOff>
      <xdr:row>1</xdr:row>
      <xdr:rowOff>409575</xdr:rowOff>
    </xdr:from>
    <xdr:ext cx="886968" cy="224998"/>
    <xdr:sp macro="_xll.ExecImeCommand" textlink="">
      <xdr:nvSpPr>
        <xdr:cNvPr id="93" name="oknCmdDetail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914524" y="45720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Detail</a:t>
          </a:r>
        </a:p>
      </xdr:txBody>
    </xdr:sp>
    <xdr:clientData fPrintsWithSheet="0"/>
  </xdr:oneCellAnchor>
  <xdr:oneCellAnchor>
    <xdr:from>
      <xdr:col>8</xdr:col>
      <xdr:colOff>276224</xdr:colOff>
      <xdr:row>1</xdr:row>
      <xdr:rowOff>114300</xdr:rowOff>
    </xdr:from>
    <xdr:ext cx="886968" cy="224998"/>
    <xdr:sp macro="_xll.ExecImeCommand" textlink="">
      <xdr:nvSpPr>
        <xdr:cNvPr id="94" name="oknCmdCustomer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829049" y="1619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Customers</a:t>
          </a:r>
        </a:p>
      </xdr:txBody>
    </xdr:sp>
    <xdr:clientData fPrintsWithSheet="0"/>
  </xdr:oneCellAnchor>
  <xdr:oneCellAnchor>
    <xdr:from>
      <xdr:col>8</xdr:col>
      <xdr:colOff>276224</xdr:colOff>
      <xdr:row>1</xdr:row>
      <xdr:rowOff>409575</xdr:rowOff>
    </xdr:from>
    <xdr:ext cx="886968" cy="224998"/>
    <xdr:sp macro="_xll.ExecImeCommand" textlink="">
      <xdr:nvSpPr>
        <xdr:cNvPr id="95" name="oknCmdProduct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829049" y="45720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Products</a:t>
          </a:r>
        </a:p>
      </xdr:txBody>
    </xdr:sp>
    <xdr:clientData fPrintsWithSheet="0"/>
  </xdr:oneCellAnchor>
  <xdr:oneCellAnchor>
    <xdr:from>
      <xdr:col>9</xdr:col>
      <xdr:colOff>542924</xdr:colOff>
      <xdr:row>1</xdr:row>
      <xdr:rowOff>114300</xdr:rowOff>
    </xdr:from>
    <xdr:ext cx="886968" cy="224998"/>
    <xdr:sp macro="_xll.ExecImeCommand" textlink="">
      <xdr:nvSpPr>
        <xdr:cNvPr id="96" name="oknCmdInvoice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4943474" y="1619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Invoices</a:t>
          </a:r>
        </a:p>
      </xdr:txBody>
    </xdr:sp>
    <xdr:clientData fPrintsWithSheet="0"/>
  </xdr:oneCellAnchor>
  <xdr:oneCellAnchor>
    <xdr:from>
      <xdr:col>9</xdr:col>
      <xdr:colOff>542924</xdr:colOff>
      <xdr:row>1</xdr:row>
      <xdr:rowOff>409575</xdr:rowOff>
    </xdr:from>
    <xdr:ext cx="886968" cy="224998"/>
    <xdr:sp macro="_xll.ExecImeCommand" textlink="">
      <xdr:nvSpPr>
        <xdr:cNvPr id="97" name="oknCmdReport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4943474" y="45720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Reports</a:t>
          </a:r>
        </a:p>
      </xdr:txBody>
    </xdr:sp>
    <xdr:clientData fPrintsWithSheet="0"/>
  </xdr:oneCellAnchor>
  <xdr:oneCellAnchor>
    <xdr:from>
      <xdr:col>10</xdr:col>
      <xdr:colOff>866774</xdr:colOff>
      <xdr:row>1</xdr:row>
      <xdr:rowOff>114300</xdr:rowOff>
    </xdr:from>
    <xdr:ext cx="886968" cy="224998"/>
    <xdr:sp macro="_xll.ExecImeCommand" textlink="">
      <xdr:nvSpPr>
        <xdr:cNvPr id="98" name="oknCmdSettings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105524" y="161925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Settings</a:t>
          </a:r>
        </a:p>
      </xdr:txBody>
    </xdr:sp>
    <xdr:clientData fPrintsWithSheet="0"/>
  </xdr:oneCellAnchor>
  <xdr:oneCellAnchor>
    <xdr:from>
      <xdr:col>10</xdr:col>
      <xdr:colOff>866774</xdr:colOff>
      <xdr:row>1</xdr:row>
      <xdr:rowOff>409575</xdr:rowOff>
    </xdr:from>
    <xdr:ext cx="886968" cy="224998"/>
    <xdr:sp macro="_xll.ExecImeCommand" textlink="">
      <xdr:nvSpPr>
        <xdr:cNvPr id="99" name="oknCmdHelp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6105524" y="45720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Help</a:t>
          </a:r>
        </a:p>
      </xdr:txBody>
    </xdr:sp>
    <xdr:clientData fPrintsWithSheet="0"/>
  </xdr:oneCellAnchor>
  <xdr:oneCellAnchor>
    <xdr:from>
      <xdr:col>23</xdr:col>
      <xdr:colOff>57150</xdr:colOff>
      <xdr:row>1</xdr:row>
      <xdr:rowOff>238125</xdr:rowOff>
    </xdr:from>
    <xdr:ext cx="886968" cy="224998"/>
    <xdr:sp macro="_xll.ExecImeCommand" textlink="">
      <xdr:nvSpPr>
        <xdr:cNvPr id="100" name="oknCmdAbout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3582650" y="285750"/>
          <a:ext cx="886968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About</a:t>
          </a:r>
        </a:p>
      </xdr:txBody>
    </xdr:sp>
    <xdr:clientData fPrintsWithSheet="0"/>
  </xdr:oneCellAnchor>
  <xdr:twoCellAnchor editAs="oneCell">
    <xdr:from>
      <xdr:col>3</xdr:col>
      <xdr:colOff>104775</xdr:colOff>
      <xdr:row>3</xdr:row>
      <xdr:rowOff>161924</xdr:rowOff>
    </xdr:from>
    <xdr:to>
      <xdr:col>3</xdr:col>
      <xdr:colOff>1095375</xdr:colOff>
      <xdr:row>6</xdr:row>
      <xdr:rowOff>202319</xdr:rowOff>
    </xdr:to>
    <xdr:pic>
      <xdr:nvPicPr>
        <xdr:cNvPr id="101" name="oknWidget_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981074"/>
          <a:ext cx="990600" cy="954795"/>
        </a:xfrm>
        <a:prstGeom prst="snip2Diag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88900" algn="tl" rotWithShape="0">
            <a:srgbClr val="000000">
              <a:alpha val="45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23</xdr:col>
      <xdr:colOff>95964</xdr:colOff>
      <xdr:row>15</xdr:row>
      <xdr:rowOff>57513</xdr:rowOff>
    </xdr:to>
    <xdr:pic>
      <xdr:nvPicPr>
        <xdr:cNvPr id="102" name="oknQuickStart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819150"/>
          <a:ext cx="5115639" cy="2600688"/>
        </a:xfrm>
        <a:prstGeom prst="rect">
          <a:avLst/>
        </a:prstGeom>
      </xdr:spPr>
    </xdr:pic>
    <xdr:clientData/>
  </xdr:twoCellAnchor>
  <xdr:oneCellAnchor>
    <xdr:from>
      <xdr:col>5</xdr:col>
      <xdr:colOff>0</xdr:colOff>
      <xdr:row>9</xdr:row>
      <xdr:rowOff>0</xdr:rowOff>
    </xdr:from>
    <xdr:ext cx="1152525" cy="224998"/>
    <xdr:sp macro="_xll.ExecImeCommand" textlink="">
      <xdr:nvSpPr>
        <xdr:cNvPr id="104" name="oknCmdSaveAsNewCustomer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323975" y="2200275"/>
          <a:ext cx="11525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Save As New</a:t>
          </a:r>
        </a:p>
      </xdr:txBody>
    </xdr:sp>
    <xdr:clientData fPrintsWithSheet="0"/>
  </xdr:oneCellAnchor>
  <xdr:oneCellAnchor>
    <xdr:from>
      <xdr:col>6</xdr:col>
      <xdr:colOff>381000</xdr:colOff>
      <xdr:row>9</xdr:row>
      <xdr:rowOff>0</xdr:rowOff>
    </xdr:from>
    <xdr:ext cx="1266825" cy="224998"/>
    <xdr:sp macro="_xll.ExecImeCommand" textlink="">
      <xdr:nvSpPr>
        <xdr:cNvPr id="105" name="oknCmdCustomerEdit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552700" y="2200275"/>
          <a:ext cx="1266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View Customer Info.</a:t>
          </a:r>
        </a:p>
      </xdr:txBody>
    </xdr:sp>
    <xdr:clientData fPrintsWithSheet="0"/>
  </xdr:oneCellAnchor>
  <xdr:oneCellAnchor>
    <xdr:from>
      <xdr:col>9</xdr:col>
      <xdr:colOff>209550</xdr:colOff>
      <xdr:row>9</xdr:row>
      <xdr:rowOff>0</xdr:rowOff>
    </xdr:from>
    <xdr:ext cx="1543050" cy="224998"/>
    <xdr:sp macro="_xll.ExecImeCommand" textlink="">
      <xdr:nvSpPr>
        <xdr:cNvPr id="106" name="oknCmdSameAsBillT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4610100" y="2200275"/>
          <a:ext cx="1543050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algn="ctr"/>
          <a:r>
            <a:rPr lang="en-US" sz="900">
              <a:latin typeface="Arial" panose="020B0604020202020204" pitchFamily="34" charset="0"/>
            </a:rPr>
            <a:t>Same As 'Bill To'</a:t>
          </a:r>
        </a:p>
      </xdr:txBody>
    </xdr:sp>
    <xdr:clientData fPrintsWithSheet="0"/>
  </xdr:oneCellAnchor>
  <xdr:twoCellAnchor editAs="oneCell">
    <xdr:from>
      <xdr:col>13</xdr:col>
      <xdr:colOff>0</xdr:colOff>
      <xdr:row>15</xdr:row>
      <xdr:rowOff>76200</xdr:rowOff>
    </xdr:from>
    <xdr:to>
      <xdr:col>18</xdr:col>
      <xdr:colOff>409575</xdr:colOff>
      <xdr:row>24</xdr:row>
      <xdr:rowOff>133350</xdr:rowOff>
    </xdr:to>
    <xdr:pic>
      <xdr:nvPicPr>
        <xdr:cNvPr id="3" name="oknShareInvManager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2E867B-A9CB-4AB8-8E9E-3790B2E0D1A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3438525"/>
          <a:ext cx="2381250" cy="1733550"/>
        </a:xfrm>
        <a:prstGeom prst="rect">
          <a:avLst/>
        </a:prstGeom>
      </xdr:spPr>
    </xdr:pic>
    <xdr:clientData/>
  </xdr:twoCellAnchor>
  <xdr:twoCellAnchor editAs="oneCell">
    <xdr:from>
      <xdr:col>18</xdr:col>
      <xdr:colOff>409575</xdr:colOff>
      <xdr:row>15</xdr:row>
      <xdr:rowOff>76200</xdr:rowOff>
    </xdr:from>
    <xdr:to>
      <xdr:col>22</xdr:col>
      <xdr:colOff>352425</xdr:colOff>
      <xdr:row>24</xdr:row>
      <xdr:rowOff>133350</xdr:rowOff>
    </xdr:to>
    <xdr:pic>
      <xdr:nvPicPr>
        <xdr:cNvPr id="5" name="oknShareDatePicker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A2A81E5-3244-415B-B47F-553B2C6A8D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0" y="3438525"/>
          <a:ext cx="2381250" cy="1733550"/>
        </a:xfrm>
        <a:prstGeom prst="rect">
          <a:avLst/>
        </a:prstGeom>
      </xdr:spPr>
    </xdr:pic>
    <xdr:clientData/>
  </xdr:twoCellAnchor>
  <xdr:twoCellAnchor editAs="oneCell">
    <xdr:from>
      <xdr:col>22</xdr:col>
      <xdr:colOff>352425</xdr:colOff>
      <xdr:row>15</xdr:row>
      <xdr:rowOff>76200</xdr:rowOff>
    </xdr:from>
    <xdr:to>
      <xdr:col>27</xdr:col>
      <xdr:colOff>150851</xdr:colOff>
      <xdr:row>24</xdr:row>
      <xdr:rowOff>133350</xdr:rowOff>
    </xdr:to>
    <xdr:pic>
      <xdr:nvPicPr>
        <xdr:cNvPr id="9" name="oknShareFormulaManager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E210A5C-A606-4193-B175-55B430557B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0" y="3438525"/>
          <a:ext cx="2846426" cy="1733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114410</xdr:rowOff>
    </xdr:from>
    <xdr:to>
      <xdr:col>13</xdr:col>
      <xdr:colOff>838200</xdr:colOff>
      <xdr:row>7</xdr:row>
      <xdr:rowOff>123824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14300" y="2076560"/>
          <a:ext cx="6457950" cy="9414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566737</xdr:colOff>
      <xdr:row>1</xdr:row>
      <xdr:rowOff>262721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909887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678656</xdr:colOff>
      <xdr:row>1</xdr:row>
      <xdr:rowOff>262721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26381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262721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42875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11</xdr:col>
      <xdr:colOff>569118</xdr:colOff>
      <xdr:row>1</xdr:row>
      <xdr:rowOff>262721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293393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12</xdr:col>
      <xdr:colOff>885825</xdr:colOff>
      <xdr:row>1</xdr:row>
      <xdr:rowOff>262721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676900" y="310346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85725</xdr:rowOff>
    </xdr:from>
    <xdr:to>
      <xdr:col>12</xdr:col>
      <xdr:colOff>742950</xdr:colOff>
      <xdr:row>7</xdr:row>
      <xdr:rowOff>85725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V="1">
          <a:off x="66675" y="1781175"/>
          <a:ext cx="6362700" cy="0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1147763</xdr:colOff>
      <xdr:row>1</xdr:row>
      <xdr:rowOff>272246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843213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540544</xdr:colOff>
      <xdr:row>1</xdr:row>
      <xdr:rowOff>272246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473994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272246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04775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9</xdr:col>
      <xdr:colOff>116682</xdr:colOff>
      <xdr:row>1</xdr:row>
      <xdr:rowOff>272246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212432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10</xdr:col>
      <xdr:colOff>733425</xdr:colOff>
      <xdr:row>1</xdr:row>
      <xdr:rowOff>272246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581650" y="31987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76200</xdr:rowOff>
    </xdr:from>
    <xdr:to>
      <xdr:col>9</xdr:col>
      <xdr:colOff>0</xdr:colOff>
      <xdr:row>7</xdr:row>
      <xdr:rowOff>76200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85725" y="1781175"/>
          <a:ext cx="6324600" cy="0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238125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8098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495300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4668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238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5</xdr:col>
      <xdr:colOff>390525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15290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7</xdr:col>
      <xdr:colOff>495300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4959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9524</xdr:colOff>
      <xdr:row>7</xdr:row>
      <xdr:rowOff>172801</xdr:rowOff>
    </xdr:from>
    <xdr:to>
      <xdr:col>7</xdr:col>
      <xdr:colOff>997891</xdr:colOff>
      <xdr:row>7</xdr:row>
      <xdr:rowOff>200024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76199" y="1868251"/>
          <a:ext cx="6608117" cy="27223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2176462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947987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764381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535906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238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4</xdr:col>
      <xdr:colOff>711993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360068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7</xdr:col>
      <xdr:colOff>85725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7721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7</xdr:row>
      <xdr:rowOff>85725</xdr:rowOff>
    </xdr:from>
    <xdr:to>
      <xdr:col>12</xdr:col>
      <xdr:colOff>838200</xdr:colOff>
      <xdr:row>7</xdr:row>
      <xdr:rowOff>95176</xdr:rowOff>
    </xdr:to>
    <xdr:sp macro="" textlink="">
      <xdr:nvSpPr>
        <xdr:cNvPr id="2" name="oknWidget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76200" y="1781175"/>
          <a:ext cx="6048375" cy="9451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457200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64795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538163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376363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047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9</xdr:col>
      <xdr:colOff>233362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919537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10</xdr:col>
      <xdr:colOff>742950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51911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7</xdr:row>
      <xdr:rowOff>104775</xdr:rowOff>
    </xdr:from>
    <xdr:to>
      <xdr:col>10</xdr:col>
      <xdr:colOff>9525</xdr:colOff>
      <xdr:row>7</xdr:row>
      <xdr:rowOff>114300</xdr:rowOff>
    </xdr:to>
    <xdr:sp macro="" textlink="">
      <xdr:nvSpPr>
        <xdr:cNvPr id="2" name="oknWidget_PaymentReport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66675" y="1800225"/>
          <a:ext cx="6096000" cy="9525"/>
        </a:xfrm>
        <a:prstGeom prst="line">
          <a:avLst/>
        </a:prstGeom>
        <a:noFill/>
        <a:ln w="76200" cmpd="tri">
          <a:solidFill>
            <a:schemeClr val="accent1">
              <a:lumMod val="60000"/>
              <a:lumOff val="40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371475</xdr:colOff>
      <xdr:row>1</xdr:row>
      <xdr:rowOff>253196</xdr:rowOff>
    </xdr:from>
    <xdr:ext cx="885825" cy="224998"/>
    <xdr:sp macro="_xll.ExecImeCommand" textlink="">
      <xdr:nvSpPr>
        <xdr:cNvPr id="3" name="oknCmdReportExtrac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67000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Extract</a:t>
          </a:r>
        </a:p>
      </xdr:txBody>
    </xdr:sp>
    <xdr:clientData fPrintsWithSheet="0"/>
  </xdr:oneCellAnchor>
  <xdr:oneCellAnchor>
    <xdr:from>
      <xdr:col>2</xdr:col>
      <xdr:colOff>633413</xdr:colOff>
      <xdr:row>1</xdr:row>
      <xdr:rowOff>253196</xdr:rowOff>
    </xdr:from>
    <xdr:ext cx="885825" cy="224998"/>
    <xdr:sp macro="_xll.ExecImeCommand" textlink="">
      <xdr:nvSpPr>
        <xdr:cNvPr id="4" name="oknCmdReportColumns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385888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Columns</a:t>
          </a:r>
        </a:p>
      </xdr:txBody>
    </xdr:sp>
    <xdr:clientData fPrintsWithSheet="0"/>
  </xdr:oneCellAnchor>
  <xdr:oneCellAnchor>
    <xdr:from>
      <xdr:col>1</xdr:col>
      <xdr:colOff>57150</xdr:colOff>
      <xdr:row>1</xdr:row>
      <xdr:rowOff>253196</xdr:rowOff>
    </xdr:from>
    <xdr:ext cx="885825" cy="224998"/>
    <xdr:sp macro="_xll.ExecImeCommand" textlink="">
      <xdr:nvSpPr>
        <xdr:cNvPr id="5" name="oknCmdReportCreat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0477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New Report</a:t>
          </a:r>
        </a:p>
      </xdr:txBody>
    </xdr:sp>
    <xdr:clientData fPrintsWithSheet="0"/>
  </xdr:oneCellAnchor>
  <xdr:oneCellAnchor>
    <xdr:from>
      <xdr:col>6</xdr:col>
      <xdr:colOff>347663</xdr:colOff>
      <xdr:row>1</xdr:row>
      <xdr:rowOff>253196</xdr:rowOff>
    </xdr:from>
    <xdr:ext cx="885825" cy="224998"/>
    <xdr:sp macro="_xll.ExecImeCommand" textlink="">
      <xdr:nvSpPr>
        <xdr:cNvPr id="6" name="oknCmdReportPrint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948113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Print</a:t>
          </a:r>
        </a:p>
      </xdr:txBody>
    </xdr:sp>
    <xdr:clientData fPrintsWithSheet="0"/>
  </xdr:oneCellAnchor>
  <xdr:oneCellAnchor>
    <xdr:from>
      <xdr:col>9</xdr:col>
      <xdr:colOff>66675</xdr:colOff>
      <xdr:row>1</xdr:row>
      <xdr:rowOff>253196</xdr:rowOff>
    </xdr:from>
    <xdr:ext cx="885825" cy="224998"/>
    <xdr:sp macro="_xll.ExecImeCommand" textlink="">
      <xdr:nvSpPr>
        <xdr:cNvPr id="7" name="oknCmdReportClear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5229225" y="300821"/>
          <a:ext cx="885825" cy="22499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vert="horz" rtlCol="0" anchor="ctr">
          <a:spAutoFit/>
        </a:bodyPr>
        <a:lstStyle/>
        <a:p>
          <a:pPr marL="0" indent="0" algn="ctr"/>
          <a:r>
            <a:rPr lang="en-US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+mn-cs"/>
            </a:rPr>
            <a:t>Clear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1517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76" Type="http://schemas.openxmlformats.org/officeDocument/2006/relationships/ctrlProp" Target="../ctrlProps/ctrlProp65.xml"/><Relationship Id="rId84" Type="http://schemas.openxmlformats.org/officeDocument/2006/relationships/ctrlProp" Target="../ctrlProps/ctrlProp73.xml"/><Relationship Id="rId89" Type="http://schemas.openxmlformats.org/officeDocument/2006/relationships/ctrlProp" Target="../ctrlProps/ctrlProp78.xml"/><Relationship Id="rId7" Type="http://schemas.openxmlformats.org/officeDocument/2006/relationships/hyperlink" Target="http://www.invoicingtemplate.com/invoicetemplate4pages.html" TargetMode="External"/><Relationship Id="rId71" Type="http://schemas.openxmlformats.org/officeDocument/2006/relationships/ctrlProp" Target="../ctrlProps/ctrlProp60.xml"/><Relationship Id="rId92" Type="http://schemas.openxmlformats.org/officeDocument/2006/relationships/ctrlProp" Target="../ctrlProps/ctrlProp81.xml"/><Relationship Id="rId2" Type="http://schemas.openxmlformats.org/officeDocument/2006/relationships/hyperlink" Target="http://www.invoicingtemplates.com/" TargetMode="External"/><Relationship Id="rId16" Type="http://schemas.openxmlformats.org/officeDocument/2006/relationships/ctrlProp" Target="../ctrlProps/ctrlProp5.xml"/><Relationship Id="rId29" Type="http://schemas.openxmlformats.org/officeDocument/2006/relationships/ctrlProp" Target="../ctrlProps/ctrlProp18.xml"/><Relationship Id="rId11" Type="http://schemas.openxmlformats.org/officeDocument/2006/relationships/vmlDrawing" Target="../drawings/vmlDrawing1.vml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66" Type="http://schemas.openxmlformats.org/officeDocument/2006/relationships/ctrlProp" Target="../ctrlProps/ctrlProp55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87" Type="http://schemas.openxmlformats.org/officeDocument/2006/relationships/ctrlProp" Target="../ctrlProps/ctrlProp76.xml"/><Relationship Id="rId5" Type="http://schemas.openxmlformats.org/officeDocument/2006/relationships/hyperlink" Target="http://www.invoicingtemplate.com/invoicetemplate4pages.html" TargetMode="External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90" Type="http://schemas.openxmlformats.org/officeDocument/2006/relationships/ctrlProp" Target="../ctrlProps/ctrlProp79.xml"/><Relationship Id="rId95" Type="http://schemas.openxmlformats.org/officeDocument/2006/relationships/ctrlProp" Target="../ctrlProps/ctrlProp84.xml"/><Relationship Id="rId19" Type="http://schemas.openxmlformats.org/officeDocument/2006/relationships/ctrlProp" Target="../ctrlProps/ctrlProp8.xml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hyperlink" Target="http://www.invoicingtemplate.com/invoicetemplate4pages.html" TargetMode="Externa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trlProp" Target="../ctrlProps/ctrlProp74.xml"/><Relationship Id="rId93" Type="http://schemas.openxmlformats.org/officeDocument/2006/relationships/ctrlProp" Target="../ctrlProps/ctrlProp82.xml"/><Relationship Id="rId3" Type="http://schemas.openxmlformats.org/officeDocument/2006/relationships/hyperlink" Target="http://www.invoicingtemplate.com/invoicetemplate4pages.html" TargetMode="Externa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88" Type="http://schemas.openxmlformats.org/officeDocument/2006/relationships/ctrlProp" Target="../ctrlProps/ctrlProp77.xml"/><Relationship Id="rId91" Type="http://schemas.openxmlformats.org/officeDocument/2006/relationships/ctrlProp" Target="../ctrlProps/ctrlProp80.xml"/><Relationship Id="rId1" Type="http://schemas.openxmlformats.org/officeDocument/2006/relationships/hyperlink" Target="http://www.office-kit.com/" TargetMode="External"/><Relationship Id="rId6" Type="http://schemas.openxmlformats.org/officeDocument/2006/relationships/hyperlink" Target="http://www.invoicingtemplate.com/invoicetemplate4pages.html" TargetMode="Externa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drawing" Target="../drawings/drawing1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Relationship Id="rId86" Type="http://schemas.openxmlformats.org/officeDocument/2006/relationships/ctrlProp" Target="../ctrlProps/ctrlProp75.xml"/><Relationship Id="rId94" Type="http://schemas.openxmlformats.org/officeDocument/2006/relationships/ctrlProp" Target="../ctrlProps/ctrlProp83.xml"/><Relationship Id="rId4" Type="http://schemas.openxmlformats.org/officeDocument/2006/relationships/hyperlink" Target="http://www.invoicingtemplate.com/invoicetemplate4pages.html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voicingtemplate.com/invoicetemplate4pages.html" TargetMode="External"/><Relationship Id="rId1" Type="http://schemas.openxmlformats.org/officeDocument/2006/relationships/hyperlink" Target="http://www.invoicingtemplate.com/about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uniformsoft.com/" TargetMode="External"/><Relationship Id="rId1" Type="http://schemas.openxmlformats.org/officeDocument/2006/relationships/hyperlink" Target="http://www.office-ki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A1:AJP1000"/>
  <sheetViews>
    <sheetView showGridLines="0" showRowColHeaders="0" showZeros="0" tabSelected="1" showOutlineSymbols="0" topLeftCell="C1" zoomScaleNormal="100" workbookViewId="0">
      <selection activeCell="F18" sqref="F18:H18"/>
    </sheetView>
  </sheetViews>
  <sheetFormatPr defaultColWidth="9.140625" defaultRowHeight="12.75"/>
  <cols>
    <col min="1" max="1" width="10.28515625" style="7" hidden="1" customWidth="1"/>
    <col min="2" max="2" width="16" style="7" hidden="1" customWidth="1"/>
    <col min="3" max="3" width="0.5703125" style="16" customWidth="1"/>
    <col min="4" max="4" width="16.7109375" style="2" customWidth="1"/>
    <col min="5" max="5" width="2.5703125" style="2" customWidth="1"/>
    <col min="6" max="6" width="12.7109375" style="2" customWidth="1"/>
    <col min="7" max="7" width="8.42578125" style="2" customWidth="1"/>
    <col min="8" max="8" width="12.28515625" style="2" customWidth="1"/>
    <col min="9" max="9" width="12.7109375" style="2" customWidth="1"/>
    <col min="10" max="10" width="12.5703125" style="2" customWidth="1"/>
    <col min="11" max="11" width="19.5703125" style="2" customWidth="1"/>
    <col min="12" max="12" width="0.85546875" style="5" customWidth="1"/>
    <col min="13" max="13" width="1" style="42" customWidth="1"/>
    <col min="14" max="14" width="2.85546875" style="5" customWidth="1"/>
    <col min="15" max="15" width="10" style="5" customWidth="1"/>
    <col min="16" max="16" width="7.28515625" style="5" customWidth="1"/>
    <col min="17" max="18" width="4.7109375" style="5" customWidth="1"/>
    <col min="19" max="57" width="9.140625" style="5"/>
    <col min="58" max="16384" width="9.140625" style="2"/>
  </cols>
  <sheetData>
    <row r="1" spans="1:952" s="153" customFormat="1" ht="3.75" customHeight="1">
      <c r="A1" s="152"/>
      <c r="B1" s="152"/>
    </row>
    <row r="2" spans="1:952" s="155" customFormat="1" ht="57" customHeight="1">
      <c r="A2" s="154"/>
      <c r="B2" s="154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O2" s="232" t="s">
        <v>26</v>
      </c>
      <c r="P2" s="232"/>
      <c r="Q2" s="232"/>
      <c r="R2" s="157" t="s">
        <v>106</v>
      </c>
      <c r="S2" s="158"/>
      <c r="T2" s="232" t="s">
        <v>27</v>
      </c>
      <c r="U2" s="232"/>
      <c r="V2" s="157" t="s">
        <v>101</v>
      </c>
      <c r="W2" s="158"/>
      <c r="X2" s="156"/>
      <c r="Y2" s="156"/>
      <c r="Z2" s="156"/>
    </row>
    <row r="3" spans="1:952" s="5" customFormat="1" ht="3.75" customHeight="1">
      <c r="A3" s="40"/>
      <c r="B3" s="40"/>
      <c r="C3" s="41"/>
      <c r="M3" s="42"/>
      <c r="AIC3" s="147" t="s">
        <v>124</v>
      </c>
      <c r="AJN3" s="147" t="s">
        <v>124</v>
      </c>
      <c r="AJP3" s="147" t="s">
        <v>124</v>
      </c>
    </row>
    <row r="4" spans="1:952" s="48" customFormat="1" ht="36" customHeight="1">
      <c r="A4" s="43"/>
      <c r="B4" s="43"/>
      <c r="C4" s="44"/>
      <c r="D4" s="5"/>
      <c r="E4" s="45"/>
      <c r="F4" s="39" t="s">
        <v>108</v>
      </c>
      <c r="G4" s="3"/>
      <c r="H4" s="46"/>
      <c r="I4" s="46"/>
      <c r="J4" s="46"/>
      <c r="K4" s="106" t="s">
        <v>77</v>
      </c>
      <c r="L4" s="26"/>
      <c r="M4" s="47"/>
      <c r="N4"/>
      <c r="O4"/>
      <c r="P4"/>
      <c r="Q4"/>
      <c r="R4"/>
      <c r="S4"/>
      <c r="T4"/>
      <c r="U4"/>
      <c r="X4" s="4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952" s="45" customFormat="1" ht="18" customHeight="1">
      <c r="A5" s="43"/>
      <c r="B5" s="43"/>
      <c r="C5" s="44"/>
      <c r="F5" s="2" t="s">
        <v>109</v>
      </c>
      <c r="L5" s="50"/>
      <c r="M5" s="110"/>
      <c r="N5"/>
      <c r="O5"/>
      <c r="P5"/>
      <c r="Q5"/>
      <c r="R5"/>
      <c r="S5"/>
      <c r="T5"/>
      <c r="U5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952" s="46" customFormat="1" ht="18" customHeight="1">
      <c r="A6" s="43"/>
      <c r="B6" s="43"/>
      <c r="C6" s="44"/>
      <c r="D6" s="45"/>
      <c r="E6" s="45"/>
      <c r="F6" s="2" t="s">
        <v>95</v>
      </c>
      <c r="G6" s="45"/>
      <c r="H6" s="45"/>
      <c r="I6" s="45"/>
      <c r="J6" s="15" t="s">
        <v>0</v>
      </c>
      <c r="K6" s="51"/>
      <c r="L6" s="27"/>
      <c r="M6" s="111"/>
      <c r="N6"/>
      <c r="O6"/>
      <c r="P6"/>
      <c r="Q6"/>
      <c r="R6"/>
      <c r="S6"/>
      <c r="T6"/>
      <c r="U6"/>
      <c r="Z6" s="48"/>
      <c r="AA6" s="48"/>
      <c r="AB6" s="48"/>
      <c r="AC6" s="48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</row>
    <row r="7" spans="1:952" s="46" customFormat="1" ht="18" customHeight="1">
      <c r="A7" s="43"/>
      <c r="B7" s="43"/>
      <c r="C7" s="44"/>
      <c r="D7" s="45"/>
      <c r="E7" s="45"/>
      <c r="F7" s="2" t="s">
        <v>110</v>
      </c>
      <c r="G7" s="45"/>
      <c r="H7" s="45"/>
      <c r="I7" s="45"/>
      <c r="J7" s="15" t="s">
        <v>60</v>
      </c>
      <c r="K7" s="125"/>
      <c r="L7" s="28"/>
      <c r="M7" s="111"/>
      <c r="N7"/>
      <c r="O7"/>
      <c r="P7"/>
      <c r="Q7"/>
      <c r="R7"/>
      <c r="S7"/>
      <c r="T7"/>
      <c r="U7"/>
      <c r="Z7" s="45"/>
      <c r="AA7" s="45"/>
      <c r="AB7" s="45"/>
      <c r="AC7" s="45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</row>
    <row r="8" spans="1:952" s="46" customFormat="1" ht="15.75" customHeight="1">
      <c r="A8" s="54"/>
      <c r="B8" s="54"/>
      <c r="C8" s="55"/>
      <c r="J8" s="4"/>
      <c r="K8" s="29"/>
      <c r="L8" s="28"/>
      <c r="M8" s="111"/>
      <c r="N8"/>
      <c r="O8"/>
      <c r="P8"/>
      <c r="Q8"/>
      <c r="R8"/>
      <c r="S8"/>
      <c r="T8"/>
      <c r="U8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</row>
    <row r="9" spans="1:952" s="45" customFormat="1" ht="3" customHeight="1">
      <c r="A9" s="43" t="s">
        <v>75</v>
      </c>
      <c r="B9" s="43"/>
      <c r="C9" s="44"/>
      <c r="L9" s="50"/>
      <c r="M9" s="110"/>
      <c r="N9"/>
      <c r="O9"/>
      <c r="P9"/>
      <c r="Q9"/>
      <c r="R9"/>
      <c r="S9"/>
      <c r="T9"/>
      <c r="U9"/>
      <c r="Y9" s="46"/>
      <c r="Z9" s="46"/>
      <c r="AA9" s="46"/>
      <c r="AB9" s="46"/>
      <c r="AC9" s="46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952" s="45" customFormat="1" ht="20.100000000000001" customHeight="1">
      <c r="A10" s="56">
        <v>1</v>
      </c>
      <c r="B10" s="25"/>
      <c r="C10" s="44"/>
      <c r="E10" s="38" t="s">
        <v>92</v>
      </c>
      <c r="I10" s="38" t="s">
        <v>93</v>
      </c>
      <c r="J10" s="2"/>
      <c r="K10" s="2"/>
      <c r="L10" s="53"/>
      <c r="M10" s="111"/>
      <c r="N10"/>
      <c r="O10"/>
      <c r="P10"/>
      <c r="Q10"/>
      <c r="R10"/>
      <c r="S10"/>
      <c r="T10"/>
      <c r="U10"/>
      <c r="Y10" s="46"/>
      <c r="Z10" s="46"/>
      <c r="AA10" s="46"/>
      <c r="AB10" s="46"/>
      <c r="AC10" s="46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952" s="45" customFormat="1" ht="18" customHeight="1">
      <c r="A11" s="56"/>
      <c r="B11" s="25"/>
      <c r="C11" s="44"/>
      <c r="D11" s="63"/>
      <c r="E11" s="36" t="s">
        <v>53</v>
      </c>
      <c r="F11" s="210"/>
      <c r="G11" s="210"/>
      <c r="H11" s="210"/>
      <c r="I11" s="36" t="s">
        <v>53</v>
      </c>
      <c r="J11" s="210"/>
      <c r="K11" s="210"/>
      <c r="L11" s="53"/>
      <c r="M11" s="111"/>
      <c r="N11"/>
      <c r="O11"/>
      <c r="P11"/>
      <c r="Q11"/>
      <c r="R11"/>
      <c r="S11"/>
      <c r="T11"/>
      <c r="U11"/>
      <c r="Y11" s="3"/>
      <c r="Z11" s="3"/>
      <c r="AA11" s="49"/>
      <c r="AB11" s="48"/>
      <c r="AC11" s="48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952" s="63" customFormat="1" ht="18" customHeight="1">
      <c r="A12" s="60">
        <v>0</v>
      </c>
      <c r="B12" s="61"/>
      <c r="C12" s="62"/>
      <c r="E12" s="36" t="s">
        <v>94</v>
      </c>
      <c r="F12" s="211"/>
      <c r="G12" s="211"/>
      <c r="H12" s="211"/>
      <c r="I12" s="36" t="s">
        <v>94</v>
      </c>
      <c r="J12" s="211"/>
      <c r="K12" s="211"/>
      <c r="L12" s="64"/>
      <c r="M12" s="112"/>
      <c r="N12"/>
      <c r="O12"/>
      <c r="P12"/>
      <c r="Q12"/>
      <c r="R12"/>
      <c r="S12"/>
      <c r="T12"/>
      <c r="U12"/>
      <c r="Y12" s="108"/>
      <c r="Z12" s="108"/>
      <c r="AA12" s="108"/>
      <c r="AB12" s="108"/>
      <c r="AC12" s="108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</row>
    <row r="13" spans="1:952" s="63" customFormat="1" ht="18" customHeight="1">
      <c r="A13" s="60">
        <v>0</v>
      </c>
      <c r="B13" s="61"/>
      <c r="C13" s="62"/>
      <c r="E13" s="36" t="s">
        <v>95</v>
      </c>
      <c r="F13" s="210"/>
      <c r="G13" s="210"/>
      <c r="H13" s="210"/>
      <c r="I13" s="36" t="s">
        <v>95</v>
      </c>
      <c r="J13" s="210"/>
      <c r="K13" s="210"/>
      <c r="L13" s="64"/>
      <c r="M13" s="112"/>
      <c r="N13"/>
      <c r="O13"/>
      <c r="P13"/>
      <c r="Q13"/>
      <c r="R13"/>
      <c r="S13"/>
      <c r="T13"/>
      <c r="U13"/>
      <c r="Y13" s="46"/>
      <c r="Z13" s="46"/>
      <c r="AA13" s="53"/>
      <c r="AB13" s="53"/>
      <c r="AC13" s="53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</row>
    <row r="14" spans="1:952" s="63" customFormat="1" ht="18" hidden="1" customHeight="1">
      <c r="A14" s="60">
        <v>0.06</v>
      </c>
      <c r="B14" s="61"/>
      <c r="C14" s="62"/>
      <c r="E14" s="36"/>
      <c r="F14" s="210"/>
      <c r="G14" s="210"/>
      <c r="H14" s="210"/>
      <c r="I14" s="36"/>
      <c r="J14" s="210"/>
      <c r="K14" s="210"/>
      <c r="L14" s="64"/>
      <c r="M14" s="112"/>
      <c r="N14"/>
      <c r="O14"/>
      <c r="P14"/>
      <c r="Q14"/>
      <c r="R14"/>
      <c r="S14"/>
      <c r="T14"/>
      <c r="U14"/>
      <c r="Y14"/>
      <c r="Z14" s="225"/>
      <c r="AA14" s="225"/>
      <c r="AB14" s="225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</row>
    <row r="15" spans="1:952" s="63" customFormat="1" ht="18" customHeight="1">
      <c r="A15" s="60"/>
      <c r="B15" s="61"/>
      <c r="C15" s="62"/>
      <c r="E15" s="36" t="s">
        <v>96</v>
      </c>
      <c r="F15" s="210"/>
      <c r="G15" s="210"/>
      <c r="H15" s="210"/>
      <c r="I15" s="36" t="s">
        <v>96</v>
      </c>
      <c r="J15" s="210"/>
      <c r="K15" s="210"/>
      <c r="L15" s="64"/>
      <c r="M15" s="65"/>
      <c r="N15"/>
      <c r="O15"/>
      <c r="P15"/>
      <c r="Q15"/>
      <c r="R15"/>
      <c r="S15"/>
      <c r="T15"/>
      <c r="U15"/>
      <c r="Y15" s="109"/>
      <c r="Z15" s="109"/>
      <c r="AA15" s="109"/>
      <c r="AB15" s="109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</row>
    <row r="16" spans="1:952" s="63" customFormat="1" ht="18" customHeight="1">
      <c r="A16" s="60">
        <v>0.06</v>
      </c>
      <c r="B16" s="61"/>
      <c r="C16" s="62"/>
      <c r="E16" s="36" t="s">
        <v>98</v>
      </c>
      <c r="F16" s="210"/>
      <c r="G16" s="210"/>
      <c r="H16" s="210"/>
      <c r="I16" s="36" t="s">
        <v>97</v>
      </c>
      <c r="J16" s="210"/>
      <c r="K16" s="210"/>
      <c r="L16" s="64"/>
      <c r="M16" s="65"/>
      <c r="N16"/>
      <c r="O16"/>
      <c r="P16"/>
      <c r="Q16"/>
      <c r="R16"/>
      <c r="S16"/>
      <c r="T16"/>
      <c r="U16"/>
      <c r="Y16" s="109"/>
      <c r="Z16" s="109"/>
      <c r="AA16" s="109"/>
      <c r="AB16" s="109"/>
      <c r="AC16" s="109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</row>
    <row r="17" spans="1:57" s="63" customFormat="1" ht="18" customHeight="1">
      <c r="A17" s="66"/>
      <c r="B17" s="66"/>
      <c r="C17" s="62"/>
      <c r="E17" s="36" t="s">
        <v>99</v>
      </c>
      <c r="F17" s="210"/>
      <c r="G17" s="210"/>
      <c r="H17" s="210"/>
      <c r="L17" s="64"/>
      <c r="M17" s="65"/>
      <c r="N17"/>
      <c r="O17"/>
      <c r="P17"/>
      <c r="Q17"/>
      <c r="R17"/>
      <c r="S17"/>
      <c r="T17"/>
      <c r="U17"/>
      <c r="Y17" s="109"/>
      <c r="Z17" s="109"/>
      <c r="AA17" s="109"/>
      <c r="AB17" s="109"/>
      <c r="AC17" s="109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</row>
    <row r="18" spans="1:57" s="63" customFormat="1" ht="18" customHeight="1">
      <c r="A18" s="66"/>
      <c r="B18" s="66"/>
      <c r="C18" s="62"/>
      <c r="E18" s="36" t="s">
        <v>100</v>
      </c>
      <c r="F18" s="210"/>
      <c r="G18" s="210"/>
      <c r="H18" s="210"/>
      <c r="I18" s="36"/>
      <c r="L18" s="64"/>
      <c r="M18" s="65"/>
      <c r="N18"/>
      <c r="O18"/>
      <c r="P18"/>
      <c r="Q18"/>
      <c r="R18"/>
      <c r="S18"/>
      <c r="T18"/>
      <c r="U18"/>
      <c r="Y18"/>
      <c r="Z18" s="225"/>
      <c r="AA18" s="225"/>
      <c r="AB18" s="225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</row>
    <row r="19" spans="1:57" s="63" customFormat="1" ht="4.5" customHeight="1">
      <c r="A19" s="66"/>
      <c r="B19" s="66"/>
      <c r="C19" s="62"/>
      <c r="E19" s="35"/>
      <c r="F19" s="67"/>
      <c r="G19" s="67"/>
      <c r="H19" s="67"/>
      <c r="L19" s="64"/>
      <c r="M19" s="65"/>
      <c r="N19"/>
      <c r="O19"/>
      <c r="P19"/>
      <c r="Q19"/>
      <c r="R19"/>
      <c r="S19"/>
      <c r="T19"/>
      <c r="U19"/>
      <c r="Y19"/>
      <c r="Z19" s="109"/>
      <c r="AA19" s="109"/>
      <c r="AB19" s="109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</row>
    <row r="20" spans="1:57" s="63" customFormat="1" ht="18" customHeight="1">
      <c r="A20" s="66"/>
      <c r="B20" s="66"/>
      <c r="C20" s="62"/>
      <c r="D20" s="234" t="s">
        <v>40</v>
      </c>
      <c r="E20" s="234"/>
      <c r="F20" s="234" t="s">
        <v>69</v>
      </c>
      <c r="G20" s="234"/>
      <c r="H20" s="107" t="s">
        <v>70</v>
      </c>
      <c r="I20" s="107" t="s">
        <v>71</v>
      </c>
      <c r="J20" s="107" t="s">
        <v>72</v>
      </c>
      <c r="K20" s="107" t="s">
        <v>39</v>
      </c>
      <c r="L20" s="68"/>
      <c r="M20" s="65"/>
      <c r="N20"/>
      <c r="O20"/>
      <c r="P20"/>
      <c r="Q20"/>
      <c r="R20"/>
      <c r="S20"/>
      <c r="T20"/>
      <c r="U20"/>
      <c r="Y20"/>
      <c r="Z20" s="109"/>
      <c r="AA20" s="109"/>
      <c r="AB20" s="109"/>
      <c r="AC20" s="109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</row>
    <row r="21" spans="1:57" s="63" customFormat="1" ht="18" customHeight="1">
      <c r="A21" s="66"/>
      <c r="B21" s="66"/>
      <c r="C21" s="62"/>
      <c r="D21" s="233"/>
      <c r="E21" s="233"/>
      <c r="F21" s="233"/>
      <c r="G21" s="233"/>
      <c r="H21" s="69">
        <v>42437</v>
      </c>
      <c r="I21" s="70"/>
      <c r="J21" s="124"/>
      <c r="K21" s="69"/>
      <c r="L21" s="71"/>
      <c r="M21" s="65"/>
      <c r="N21"/>
      <c r="O21"/>
      <c r="P21"/>
      <c r="Q21"/>
      <c r="R21"/>
      <c r="S21"/>
      <c r="T21"/>
      <c r="U21"/>
      <c r="Y21"/>
      <c r="AA21" s="64"/>
      <c r="AB21" s="64"/>
      <c r="AC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</row>
    <row r="22" spans="1:57" s="63" customFormat="1" ht="3.75" customHeight="1">
      <c r="A22" s="66"/>
      <c r="B22" s="66"/>
      <c r="C22" s="62"/>
      <c r="L22" s="64"/>
      <c r="M22" s="65"/>
      <c r="N22"/>
      <c r="O22"/>
      <c r="P22"/>
      <c r="Q22"/>
      <c r="R22"/>
      <c r="S22"/>
      <c r="T22"/>
      <c r="U22"/>
      <c r="Y22"/>
      <c r="Z22" s="226"/>
      <c r="AA22" s="226"/>
      <c r="AB22" s="226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</row>
    <row r="23" spans="1:57" s="63" customFormat="1" ht="18" customHeight="1">
      <c r="A23" s="66" t="s">
        <v>28</v>
      </c>
      <c r="B23" s="66" t="s">
        <v>74</v>
      </c>
      <c r="C23" s="62"/>
      <c r="D23" s="234" t="s">
        <v>104</v>
      </c>
      <c r="E23" s="234"/>
      <c r="F23" s="234" t="s">
        <v>56</v>
      </c>
      <c r="G23" s="234"/>
      <c r="H23" s="234"/>
      <c r="I23" s="107" t="s">
        <v>7</v>
      </c>
      <c r="J23" s="107" t="s">
        <v>73</v>
      </c>
      <c r="K23" s="107" t="s">
        <v>57</v>
      </c>
      <c r="L23" s="68"/>
      <c r="M23" s="65"/>
      <c r="N23"/>
      <c r="O23"/>
      <c r="P23"/>
      <c r="Q23"/>
      <c r="R23"/>
      <c r="S23"/>
      <c r="T23"/>
      <c r="U23"/>
      <c r="Y23"/>
      <c r="Z23" s="109"/>
      <c r="AA23" s="109"/>
      <c r="AB23" s="109"/>
      <c r="AC23" s="109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</row>
    <row r="24" spans="1:57" s="63" customFormat="1" ht="15.95" customHeight="1">
      <c r="A24" s="72">
        <v>0</v>
      </c>
      <c r="B24" s="72">
        <v>0</v>
      </c>
      <c r="C24" s="62"/>
      <c r="D24" s="73"/>
      <c r="E24" s="74"/>
      <c r="F24" s="227"/>
      <c r="G24" s="227"/>
      <c r="H24" s="227"/>
      <c r="I24" s="75">
        <v>0</v>
      </c>
      <c r="J24" s="76">
        <v>0</v>
      </c>
      <c r="K24" s="77">
        <f>ROUND(oknQuantity_1*oknPrice_1,2)</f>
        <v>0</v>
      </c>
      <c r="L24" s="78"/>
      <c r="M24" s="65"/>
      <c r="N24"/>
      <c r="O24"/>
      <c r="P24"/>
      <c r="Q24"/>
      <c r="R24"/>
      <c r="S24"/>
      <c r="T24"/>
      <c r="U24"/>
      <c r="Y24"/>
      <c r="Z24" s="109"/>
      <c r="AA24" s="109"/>
      <c r="AB24" s="109"/>
      <c r="AC24" s="109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</row>
    <row r="25" spans="1:57" s="63" customFormat="1" ht="15.95" customHeight="1">
      <c r="A25" s="72">
        <v>0</v>
      </c>
      <c r="B25" s="72">
        <v>0</v>
      </c>
      <c r="C25" s="62"/>
      <c r="D25" s="79"/>
      <c r="E25" s="80"/>
      <c r="F25" s="207"/>
      <c r="G25" s="207"/>
      <c r="H25" s="207"/>
      <c r="I25" s="81">
        <v>0</v>
      </c>
      <c r="J25" s="82">
        <v>0</v>
      </c>
      <c r="K25" s="83">
        <f>ROUND(oknQuantity_2*oknPrice_2,2)</f>
        <v>0</v>
      </c>
      <c r="L25" s="84"/>
      <c r="M25" s="65"/>
      <c r="N25"/>
      <c r="O25"/>
      <c r="P25"/>
      <c r="Q25"/>
      <c r="R25"/>
      <c r="S25"/>
      <c r="T25"/>
      <c r="U25"/>
      <c r="Y25"/>
      <c r="Z25"/>
      <c r="AA25"/>
      <c r="AB25"/>
      <c r="AC25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</row>
    <row r="26" spans="1:57" s="63" customFormat="1" ht="15.95" customHeight="1">
      <c r="A26" s="72">
        <v>0</v>
      </c>
      <c r="B26" s="72">
        <v>0</v>
      </c>
      <c r="C26" s="62"/>
      <c r="D26" s="85"/>
      <c r="E26" s="86"/>
      <c r="F26" s="206"/>
      <c r="G26" s="206"/>
      <c r="H26" s="206"/>
      <c r="I26" s="87">
        <v>0</v>
      </c>
      <c r="J26" s="88">
        <v>0</v>
      </c>
      <c r="K26" s="89">
        <f>ROUND(oknQuantity_3*oknPrice_3,2)</f>
        <v>0</v>
      </c>
      <c r="L26" s="84"/>
      <c r="M26" s="65"/>
      <c r="N26"/>
      <c r="O26"/>
      <c r="P26" s="228" t="s">
        <v>111</v>
      </c>
      <c r="Q26" s="228"/>
      <c r="R26" s="228"/>
      <c r="S26" s="228"/>
      <c r="T26" s="228"/>
      <c r="U26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</row>
    <row r="27" spans="1:57" s="63" customFormat="1" ht="15.95" customHeight="1">
      <c r="A27" s="72">
        <v>0</v>
      </c>
      <c r="B27" s="72">
        <v>0</v>
      </c>
      <c r="C27" s="62"/>
      <c r="D27" s="79"/>
      <c r="E27" s="80"/>
      <c r="F27" s="207"/>
      <c r="G27" s="207"/>
      <c r="H27" s="207"/>
      <c r="I27" s="81">
        <v>0</v>
      </c>
      <c r="J27" s="82">
        <v>0</v>
      </c>
      <c r="K27" s="83">
        <f>ROUND(oknQuantity_4*oknPrice_4,2)</f>
        <v>0</v>
      </c>
      <c r="L27" s="84"/>
      <c r="M27" s="65"/>
      <c r="N27"/>
      <c r="O27"/>
      <c r="P27" s="228"/>
      <c r="Q27" s="228"/>
      <c r="R27" s="228"/>
      <c r="S27" s="228"/>
      <c r="T27" s="228"/>
      <c r="U27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</row>
    <row r="28" spans="1:57" s="63" customFormat="1" ht="15.95" customHeight="1">
      <c r="A28" s="72">
        <v>0</v>
      </c>
      <c r="B28" s="72">
        <v>0</v>
      </c>
      <c r="C28" s="62"/>
      <c r="D28" s="85"/>
      <c r="E28" s="86"/>
      <c r="F28" s="206"/>
      <c r="G28" s="206"/>
      <c r="H28" s="206"/>
      <c r="I28" s="87">
        <v>0</v>
      </c>
      <c r="J28" s="88">
        <v>0</v>
      </c>
      <c r="K28" s="89">
        <f>ROUND(oknQuantity_5*oknPrice_5,2)</f>
        <v>0</v>
      </c>
      <c r="L28" s="84"/>
      <c r="M28" s="65"/>
      <c r="N28"/>
      <c r="O28"/>
      <c r="P28" s="228"/>
      <c r="Q28" s="228"/>
      <c r="R28" s="228"/>
      <c r="S28" s="228"/>
      <c r="T28" s="228"/>
      <c r="U28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</row>
    <row r="29" spans="1:57" s="63" customFormat="1" ht="15.95" customHeight="1">
      <c r="A29" s="72">
        <v>0</v>
      </c>
      <c r="B29" s="72">
        <v>0</v>
      </c>
      <c r="C29" s="62"/>
      <c r="D29" s="79"/>
      <c r="E29" s="80"/>
      <c r="F29" s="207"/>
      <c r="G29" s="207"/>
      <c r="H29" s="207"/>
      <c r="I29" s="81">
        <v>0</v>
      </c>
      <c r="J29" s="82">
        <v>0</v>
      </c>
      <c r="K29" s="83">
        <f>ROUND(oknQuantity_6*oknPrice_6,2)</f>
        <v>0</v>
      </c>
      <c r="L29" s="84"/>
      <c r="M29" s="65"/>
      <c r="N29"/>
      <c r="O29"/>
      <c r="P29" s="228"/>
      <c r="Q29" s="228"/>
      <c r="R29" s="228"/>
      <c r="S29" s="228"/>
      <c r="T29" s="228"/>
      <c r="U29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</row>
    <row r="30" spans="1:57" s="63" customFormat="1" ht="15.95" customHeight="1">
      <c r="A30" s="72">
        <v>0</v>
      </c>
      <c r="B30" s="72">
        <v>0</v>
      </c>
      <c r="C30" s="62"/>
      <c r="D30" s="85"/>
      <c r="E30" s="86"/>
      <c r="F30" s="206"/>
      <c r="G30" s="206"/>
      <c r="H30" s="206"/>
      <c r="I30" s="87">
        <v>0</v>
      </c>
      <c r="J30" s="88">
        <v>0</v>
      </c>
      <c r="K30" s="89">
        <f>ROUND(oknQuantity_7*oknPrice_7,2)</f>
        <v>0</v>
      </c>
      <c r="L30" s="84"/>
      <c r="M30" s="65"/>
      <c r="N30"/>
      <c r="O30"/>
      <c r="P30" s="228"/>
      <c r="Q30" s="228"/>
      <c r="R30" s="228"/>
      <c r="S30" s="228"/>
      <c r="T30" s="228"/>
      <c r="U30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</row>
    <row r="31" spans="1:57" s="63" customFormat="1" ht="15.95" customHeight="1">
      <c r="A31" s="72">
        <v>0</v>
      </c>
      <c r="B31" s="72">
        <v>0</v>
      </c>
      <c r="C31" s="62"/>
      <c r="D31" s="79"/>
      <c r="E31" s="80"/>
      <c r="F31" s="207"/>
      <c r="G31" s="207"/>
      <c r="H31" s="207"/>
      <c r="I31" s="81">
        <v>0</v>
      </c>
      <c r="J31" s="82">
        <v>0</v>
      </c>
      <c r="K31" s="83">
        <f>ROUND(oknQuantity_8*oknPrice_8,2)</f>
        <v>0</v>
      </c>
      <c r="L31" s="84"/>
      <c r="M31" s="65"/>
      <c r="N31"/>
      <c r="O31"/>
      <c r="P31" s="228"/>
      <c r="Q31" s="228"/>
      <c r="R31" s="228"/>
      <c r="S31" s="228"/>
      <c r="T31" s="228"/>
      <c r="U31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</row>
    <row r="32" spans="1:57" s="63" customFormat="1" ht="15.95" customHeight="1">
      <c r="A32" s="72">
        <v>0</v>
      </c>
      <c r="B32" s="72">
        <v>0</v>
      </c>
      <c r="C32" s="62"/>
      <c r="D32" s="85"/>
      <c r="E32" s="90"/>
      <c r="F32" s="206"/>
      <c r="G32" s="206"/>
      <c r="H32" s="206"/>
      <c r="I32" s="87">
        <v>0</v>
      </c>
      <c r="J32" s="88">
        <v>0</v>
      </c>
      <c r="K32" s="89">
        <f>ROUND(oknQuantity_9*oknPrice_9,2)</f>
        <v>0</v>
      </c>
      <c r="L32" s="84"/>
      <c r="M32" s="65"/>
      <c r="N32"/>
      <c r="O32"/>
      <c r="P32" s="230" t="s">
        <v>112</v>
      </c>
      <c r="Q32" s="230"/>
      <c r="R32" s="230"/>
      <c r="S32" s="230"/>
      <c r="T32" s="230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</row>
    <row r="33" spans="1:57" s="63" customFormat="1" ht="15.95" customHeight="1">
      <c r="A33" s="72">
        <v>0</v>
      </c>
      <c r="B33" s="72">
        <v>0</v>
      </c>
      <c r="C33" s="62"/>
      <c r="D33" s="79"/>
      <c r="E33" s="91"/>
      <c r="F33" s="207"/>
      <c r="G33" s="207"/>
      <c r="H33" s="207"/>
      <c r="I33" s="81">
        <v>0</v>
      </c>
      <c r="J33" s="82">
        <v>0</v>
      </c>
      <c r="K33" s="83">
        <f>ROUND(oknQuantity_10*oknPrice_10,2)</f>
        <v>0</v>
      </c>
      <c r="L33" s="84"/>
      <c r="M33" s="65"/>
      <c r="N33" t="s">
        <v>105</v>
      </c>
      <c r="O33"/>
      <c r="P33" s="230"/>
      <c r="Q33" s="230"/>
      <c r="R33" s="230"/>
      <c r="S33" s="230"/>
      <c r="T33" s="230"/>
      <c r="U33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</row>
    <row r="34" spans="1:57" s="63" customFormat="1" ht="15.95" customHeight="1">
      <c r="A34" s="72">
        <v>0</v>
      </c>
      <c r="B34" s="72">
        <v>0</v>
      </c>
      <c r="C34" s="62"/>
      <c r="D34" s="85"/>
      <c r="E34" s="90"/>
      <c r="F34" s="206"/>
      <c r="G34" s="206"/>
      <c r="H34" s="206"/>
      <c r="I34" s="87">
        <v>0</v>
      </c>
      <c r="J34" s="88">
        <v>0</v>
      </c>
      <c r="K34" s="89">
        <f>ROUND(oknQuantity_11*oknPrice_11,2)</f>
        <v>0</v>
      </c>
      <c r="L34" s="84"/>
      <c r="M34" s="65"/>
      <c r="N34" s="129">
        <v>11</v>
      </c>
      <c r="O34"/>
      <c r="P34"/>
      <c r="Q34"/>
      <c r="R34"/>
      <c r="S34"/>
      <c r="T34"/>
      <c r="U3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</row>
    <row r="35" spans="1:57" s="63" customFormat="1" ht="15.95" customHeight="1">
      <c r="A35" s="72">
        <v>0</v>
      </c>
      <c r="B35" s="72">
        <v>0</v>
      </c>
      <c r="C35" s="62"/>
      <c r="D35" s="79"/>
      <c r="E35" s="91"/>
      <c r="F35" s="207"/>
      <c r="G35" s="207"/>
      <c r="H35" s="207"/>
      <c r="I35" s="81">
        <v>0</v>
      </c>
      <c r="J35" s="82">
        <v>0</v>
      </c>
      <c r="K35" s="83">
        <f>ROUND(oknQuantity_12*oknPrice_12,2)</f>
        <v>0</v>
      </c>
      <c r="L35" s="84"/>
      <c r="M35" s="65"/>
      <c r="N35" s="129">
        <v>12</v>
      </c>
      <c r="O35"/>
      <c r="P35"/>
      <c r="Q35"/>
      <c r="R35"/>
      <c r="S35"/>
      <c r="T35"/>
      <c r="U35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</row>
    <row r="36" spans="1:57" s="63" customFormat="1" ht="15.95" customHeight="1">
      <c r="A36" s="72">
        <v>0</v>
      </c>
      <c r="B36" s="72">
        <v>0</v>
      </c>
      <c r="C36" s="62"/>
      <c r="D36" s="85"/>
      <c r="E36" s="86"/>
      <c r="F36" s="206"/>
      <c r="G36" s="206"/>
      <c r="H36" s="206"/>
      <c r="I36" s="87">
        <v>0</v>
      </c>
      <c r="J36" s="88">
        <v>0</v>
      </c>
      <c r="K36" s="89">
        <f>ROUND(oknQuantity_13 * oknPrice_13,2)</f>
        <v>0</v>
      </c>
      <c r="L36" s="78"/>
      <c r="M36" s="65"/>
      <c r="N36" s="129">
        <v>13</v>
      </c>
      <c r="O36"/>
      <c r="P36"/>
      <c r="Q36"/>
      <c r="R36"/>
      <c r="Y36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</row>
    <row r="37" spans="1:57" s="63" customFormat="1" ht="15.95" customHeight="1">
      <c r="A37" s="72">
        <v>0</v>
      </c>
      <c r="B37" s="72">
        <v>0</v>
      </c>
      <c r="C37" s="62"/>
      <c r="D37" s="79"/>
      <c r="E37" s="80"/>
      <c r="F37" s="207"/>
      <c r="G37" s="207"/>
      <c r="H37" s="207"/>
      <c r="I37" s="81">
        <v>0</v>
      </c>
      <c r="J37" s="82">
        <v>0</v>
      </c>
      <c r="K37" s="83">
        <f>ROUND(oknQuantity_14 * oknPrice_14,2)</f>
        <v>0</v>
      </c>
      <c r="L37" s="84"/>
      <c r="M37" s="65"/>
      <c r="N37" s="129">
        <v>14</v>
      </c>
      <c r="O37"/>
      <c r="P37"/>
      <c r="Q37"/>
      <c r="R37"/>
      <c r="Y37"/>
      <c r="Z37"/>
      <c r="AA37"/>
      <c r="AB37"/>
      <c r="AC37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</row>
    <row r="38" spans="1:57" s="63" customFormat="1" ht="15.95" customHeight="1">
      <c r="A38" s="72">
        <v>0</v>
      </c>
      <c r="B38" s="72">
        <v>0</v>
      </c>
      <c r="C38" s="62"/>
      <c r="D38" s="85"/>
      <c r="E38" s="86"/>
      <c r="F38" s="206"/>
      <c r="G38" s="206"/>
      <c r="H38" s="206"/>
      <c r="I38" s="87">
        <v>0</v>
      </c>
      <c r="J38" s="88">
        <v>0</v>
      </c>
      <c r="K38" s="89">
        <f>ROUND(oknQuantity_15 * oknPrice_15,2)</f>
        <v>0</v>
      </c>
      <c r="L38" s="78"/>
      <c r="M38" s="65"/>
      <c r="N38" s="129">
        <v>15</v>
      </c>
      <c r="O38"/>
      <c r="P38"/>
      <c r="Q38"/>
      <c r="R38"/>
      <c r="Y38"/>
      <c r="Z38" s="109"/>
      <c r="AA38" s="109"/>
      <c r="AB38" s="109"/>
      <c r="AC38" s="109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</row>
    <row r="39" spans="1:57" s="63" customFormat="1" ht="15.95" customHeight="1">
      <c r="A39" s="72">
        <v>0</v>
      </c>
      <c r="B39" s="72">
        <v>0</v>
      </c>
      <c r="C39" s="62"/>
      <c r="D39" s="79"/>
      <c r="E39" s="80"/>
      <c r="F39" s="207"/>
      <c r="G39" s="207"/>
      <c r="H39" s="207"/>
      <c r="I39" s="81">
        <v>0</v>
      </c>
      <c r="J39" s="82">
        <v>0</v>
      </c>
      <c r="K39" s="83">
        <f>ROUND(oknQuantity_16 * oknPrice_16,2)</f>
        <v>0</v>
      </c>
      <c r="L39" s="84"/>
      <c r="M39" s="65"/>
      <c r="N39" s="129">
        <v>16</v>
      </c>
      <c r="O39"/>
      <c r="P39"/>
      <c r="Q39"/>
      <c r="R39"/>
      <c r="Y39"/>
      <c r="Z39"/>
      <c r="AA39"/>
      <c r="AB39"/>
      <c r="AC39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</row>
    <row r="40" spans="1:57" s="63" customFormat="1" ht="15.95" customHeight="1">
      <c r="A40" s="72">
        <v>0</v>
      </c>
      <c r="B40" s="72">
        <v>0</v>
      </c>
      <c r="C40" s="62"/>
      <c r="D40" s="85"/>
      <c r="E40" s="86"/>
      <c r="F40" s="206"/>
      <c r="G40" s="206"/>
      <c r="H40" s="206"/>
      <c r="I40" s="87">
        <v>0</v>
      </c>
      <c r="J40" s="88">
        <v>0</v>
      </c>
      <c r="K40" s="89">
        <f>ROUND(oknQuantity_17 * oknPrice_17,2)</f>
        <v>0</v>
      </c>
      <c r="L40" s="78"/>
      <c r="M40" s="65"/>
      <c r="N40" s="129">
        <v>17</v>
      </c>
      <c r="O40"/>
      <c r="P40"/>
      <c r="Q40"/>
      <c r="R40"/>
      <c r="Y40"/>
      <c r="Z40" s="109"/>
      <c r="AA40" s="109"/>
      <c r="AB40" s="109"/>
      <c r="AC40" s="109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</row>
    <row r="41" spans="1:57" s="63" customFormat="1" ht="15.95" customHeight="1">
      <c r="A41" s="72">
        <v>0</v>
      </c>
      <c r="B41" s="72">
        <v>0</v>
      </c>
      <c r="C41" s="62"/>
      <c r="D41" s="79"/>
      <c r="E41" s="80"/>
      <c r="F41" s="207"/>
      <c r="G41" s="207"/>
      <c r="H41" s="207"/>
      <c r="I41" s="81">
        <v>0</v>
      </c>
      <c r="J41" s="82">
        <v>0</v>
      </c>
      <c r="K41" s="83">
        <f>ROUND(oknQuantity_18 * oknPrice_18,2)</f>
        <v>0</v>
      </c>
      <c r="L41" s="84"/>
      <c r="M41" s="65"/>
      <c r="N41" s="129">
        <v>18</v>
      </c>
      <c r="O41"/>
      <c r="P41"/>
      <c r="Q41"/>
      <c r="R41"/>
      <c r="Y41"/>
      <c r="Z41"/>
      <c r="AA41"/>
      <c r="AB41"/>
      <c r="AC41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</row>
    <row r="42" spans="1:57" s="63" customFormat="1" ht="15.95" customHeight="1">
      <c r="A42" s="72">
        <v>0</v>
      </c>
      <c r="B42" s="72">
        <v>0</v>
      </c>
      <c r="C42" s="62"/>
      <c r="D42" s="85"/>
      <c r="E42" s="86"/>
      <c r="F42" s="206"/>
      <c r="G42" s="206"/>
      <c r="H42" s="206"/>
      <c r="I42" s="87">
        <v>0</v>
      </c>
      <c r="J42" s="88">
        <v>0</v>
      </c>
      <c r="K42" s="89">
        <f>ROUND(oknQuantity_19 * oknPrice_19,2)</f>
        <v>0</v>
      </c>
      <c r="L42" s="78"/>
      <c r="M42" s="65"/>
      <c r="N42" s="129">
        <v>19</v>
      </c>
      <c r="O42"/>
      <c r="P42"/>
      <c r="Q42"/>
      <c r="R42"/>
      <c r="Y42"/>
      <c r="Z42" s="109"/>
      <c r="AA42" s="109"/>
      <c r="AB42" s="109"/>
      <c r="AC42" s="109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</row>
    <row r="43" spans="1:57" s="63" customFormat="1" ht="15.95" customHeight="1">
      <c r="A43" s="72">
        <v>0</v>
      </c>
      <c r="B43" s="72">
        <v>0</v>
      </c>
      <c r="C43" s="62"/>
      <c r="D43" s="79"/>
      <c r="E43" s="80"/>
      <c r="F43" s="207"/>
      <c r="G43" s="207"/>
      <c r="H43" s="207"/>
      <c r="I43" s="81">
        <v>0</v>
      </c>
      <c r="J43" s="82">
        <v>0</v>
      </c>
      <c r="K43" s="83">
        <f>ROUND(oknQuantity_20 * oknPrice_20,2)</f>
        <v>0</v>
      </c>
      <c r="L43" s="84"/>
      <c r="M43" s="65"/>
      <c r="N43" s="129">
        <v>20</v>
      </c>
      <c r="O43"/>
      <c r="P43"/>
      <c r="Q43"/>
      <c r="R43"/>
      <c r="Y43"/>
      <c r="Z43"/>
      <c r="AA43"/>
      <c r="AB43"/>
      <c r="AC43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</row>
    <row r="44" spans="1:57" s="63" customFormat="1" ht="15.95" customHeight="1">
      <c r="A44" s="72">
        <v>0</v>
      </c>
      <c r="B44" s="72">
        <v>0</v>
      </c>
      <c r="C44" s="62"/>
      <c r="D44" s="85"/>
      <c r="E44" s="86"/>
      <c r="F44" s="206"/>
      <c r="G44" s="206"/>
      <c r="H44" s="206"/>
      <c r="I44" s="87">
        <v>0</v>
      </c>
      <c r="J44" s="88">
        <v>0</v>
      </c>
      <c r="K44" s="89">
        <f>ROUND(oknQuantity_21 * oknPrice_21,2)</f>
        <v>0</v>
      </c>
      <c r="L44" s="78"/>
      <c r="M44" s="65"/>
      <c r="N44" s="129">
        <v>21</v>
      </c>
      <c r="O44"/>
      <c r="P44"/>
      <c r="Q44"/>
      <c r="R44"/>
      <c r="Y44"/>
      <c r="Z44" s="109"/>
      <c r="AA44" s="109"/>
      <c r="AB44" s="109"/>
      <c r="AC44" s="109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</row>
    <row r="45" spans="1:57" s="63" customFormat="1" ht="15.95" customHeight="1">
      <c r="A45" s="72">
        <v>0</v>
      </c>
      <c r="B45" s="72">
        <v>0</v>
      </c>
      <c r="C45" s="62"/>
      <c r="D45" s="79"/>
      <c r="E45" s="80"/>
      <c r="F45" s="207"/>
      <c r="G45" s="207"/>
      <c r="H45" s="207"/>
      <c r="I45" s="81">
        <v>0</v>
      </c>
      <c r="J45" s="82">
        <v>0</v>
      </c>
      <c r="K45" s="83">
        <f>ROUND(oknQuantity_22 * oknPrice_22,2)</f>
        <v>0</v>
      </c>
      <c r="L45" s="84"/>
      <c r="M45" s="65"/>
      <c r="N45" s="129">
        <v>22</v>
      </c>
      <c r="O45"/>
      <c r="P45"/>
      <c r="Q45"/>
      <c r="R45"/>
      <c r="Y45"/>
      <c r="Z45"/>
      <c r="AA45"/>
      <c r="AB45"/>
      <c r="AC45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</row>
    <row r="46" spans="1:57" s="63" customFormat="1" ht="15.95" customHeight="1">
      <c r="A46" s="72">
        <v>0</v>
      </c>
      <c r="B46" s="72">
        <v>0</v>
      </c>
      <c r="C46" s="62"/>
      <c r="D46" s="85"/>
      <c r="E46" s="86"/>
      <c r="F46" s="206"/>
      <c r="G46" s="206"/>
      <c r="H46" s="206"/>
      <c r="I46" s="87">
        <v>0</v>
      </c>
      <c r="J46" s="88">
        <v>0</v>
      </c>
      <c r="K46" s="89">
        <f>ROUND(oknQuantity_23 * oknPrice_23,2)</f>
        <v>0</v>
      </c>
      <c r="L46" s="78"/>
      <c r="M46" s="65"/>
      <c r="N46" s="129">
        <v>23</v>
      </c>
      <c r="O46"/>
      <c r="P46"/>
      <c r="Q46"/>
      <c r="R46"/>
      <c r="Y46"/>
      <c r="Z46" s="109"/>
      <c r="AA46" s="109"/>
      <c r="AB46" s="109"/>
      <c r="AC46" s="109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</row>
    <row r="47" spans="1:57" s="63" customFormat="1" ht="15.95" customHeight="1">
      <c r="A47" s="72">
        <v>0</v>
      </c>
      <c r="B47" s="72">
        <v>0</v>
      </c>
      <c r="C47" s="62"/>
      <c r="D47" s="92"/>
      <c r="E47" s="128"/>
      <c r="F47" s="208"/>
      <c r="G47" s="208"/>
      <c r="H47" s="208"/>
      <c r="I47" s="93">
        <v>0</v>
      </c>
      <c r="J47" s="94">
        <v>0</v>
      </c>
      <c r="K47" s="95">
        <f>ROUND(oknQuantity_24 * oknPrice_24,2)</f>
        <v>0</v>
      </c>
      <c r="L47" s="84"/>
      <c r="M47" s="65"/>
      <c r="N47" s="129">
        <v>24</v>
      </c>
      <c r="O47"/>
      <c r="P47"/>
      <c r="Q47"/>
      <c r="R47"/>
      <c r="Y47"/>
      <c r="Z47"/>
      <c r="AA47"/>
      <c r="AB47"/>
      <c r="AC47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</row>
    <row r="48" spans="1:57" s="63" customFormat="1" ht="15.95" customHeight="1">
      <c r="A48" s="72">
        <v>0</v>
      </c>
      <c r="B48" s="72">
        <v>0</v>
      </c>
      <c r="C48" s="62"/>
      <c r="D48" s="85"/>
      <c r="E48" s="86"/>
      <c r="F48" s="206"/>
      <c r="G48" s="206"/>
      <c r="H48" s="206"/>
      <c r="I48" s="87">
        <v>0</v>
      </c>
      <c r="J48" s="88">
        <v>0</v>
      </c>
      <c r="K48" s="89">
        <f>ROUND(oknQuantity_25 * oknPrice_25,2)</f>
        <v>0</v>
      </c>
      <c r="L48" s="78"/>
      <c r="M48" s="65"/>
      <c r="N48" s="129">
        <v>25</v>
      </c>
      <c r="O48"/>
      <c r="P48"/>
      <c r="Q48"/>
      <c r="R48"/>
      <c r="Y48"/>
      <c r="Z48" s="109"/>
      <c r="AA48" s="109"/>
      <c r="AB48" s="109"/>
      <c r="AC48" s="109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</row>
    <row r="49" spans="1:57" s="63" customFormat="1" ht="15.95" customHeight="1">
      <c r="A49" s="72">
        <v>0</v>
      </c>
      <c r="B49" s="72">
        <v>0</v>
      </c>
      <c r="C49" s="62"/>
      <c r="D49" s="79"/>
      <c r="E49" s="80"/>
      <c r="F49" s="207"/>
      <c r="G49" s="207"/>
      <c r="H49" s="207"/>
      <c r="I49" s="81">
        <v>0</v>
      </c>
      <c r="J49" s="82">
        <v>0</v>
      </c>
      <c r="K49" s="83">
        <f>ROUND(oknQuantity_26 * oknPrice_26,2)</f>
        <v>0</v>
      </c>
      <c r="L49" s="84"/>
      <c r="M49" s="65"/>
      <c r="N49" s="129">
        <v>26</v>
      </c>
      <c r="O49"/>
      <c r="P49"/>
      <c r="Q49"/>
      <c r="R49"/>
      <c r="Y49"/>
      <c r="Z49"/>
      <c r="AA49"/>
      <c r="AB49"/>
      <c r="AC49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</row>
    <row r="50" spans="1:57" s="63" customFormat="1" ht="15.95" customHeight="1">
      <c r="A50" s="72">
        <v>0</v>
      </c>
      <c r="B50" s="72">
        <v>0</v>
      </c>
      <c r="C50" s="62"/>
      <c r="D50" s="85"/>
      <c r="E50" s="86"/>
      <c r="F50" s="206"/>
      <c r="G50" s="206"/>
      <c r="H50" s="206"/>
      <c r="I50" s="87">
        <v>0</v>
      </c>
      <c r="J50" s="88">
        <v>0</v>
      </c>
      <c r="K50" s="89">
        <f>ROUND(oknQuantity_27 * oknPrice_27,2)</f>
        <v>0</v>
      </c>
      <c r="L50" s="78"/>
      <c r="M50" s="65"/>
      <c r="N50" s="129">
        <v>27</v>
      </c>
      <c r="O50"/>
      <c r="P50"/>
      <c r="Q50"/>
      <c r="R50"/>
      <c r="Y50"/>
      <c r="Z50" s="109"/>
      <c r="AA50" s="109"/>
      <c r="AB50" s="109"/>
      <c r="AC50" s="109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</row>
    <row r="51" spans="1:57" s="63" customFormat="1" ht="15.95" customHeight="1">
      <c r="A51" s="72">
        <v>0</v>
      </c>
      <c r="B51" s="72">
        <v>0</v>
      </c>
      <c r="C51" s="62"/>
      <c r="D51" s="79"/>
      <c r="E51" s="80"/>
      <c r="F51" s="207"/>
      <c r="G51" s="207"/>
      <c r="H51" s="207"/>
      <c r="I51" s="81">
        <v>0</v>
      </c>
      <c r="J51" s="82">
        <v>0</v>
      </c>
      <c r="K51" s="83">
        <f>ROUND(oknQuantity_28 * oknPrice_28,2)</f>
        <v>0</v>
      </c>
      <c r="L51" s="84"/>
      <c r="M51" s="65"/>
      <c r="N51" s="129">
        <v>28</v>
      </c>
      <c r="O51"/>
      <c r="P51"/>
      <c r="Q51"/>
      <c r="R51"/>
      <c r="Y51"/>
      <c r="Z51"/>
      <c r="AA51"/>
      <c r="AB51"/>
      <c r="AC51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</row>
    <row r="52" spans="1:57" s="63" customFormat="1" ht="15.95" customHeight="1">
      <c r="A52" s="72">
        <v>0</v>
      </c>
      <c r="B52" s="72">
        <v>0</v>
      </c>
      <c r="C52" s="62"/>
      <c r="D52" s="85"/>
      <c r="E52" s="86"/>
      <c r="F52" s="206"/>
      <c r="G52" s="206"/>
      <c r="H52" s="206"/>
      <c r="I52" s="87">
        <v>0</v>
      </c>
      <c r="J52" s="88">
        <v>0</v>
      </c>
      <c r="K52" s="89">
        <f>ROUND(oknQuantity_29 * oknPrice_29,2)</f>
        <v>0</v>
      </c>
      <c r="L52" s="78"/>
      <c r="M52" s="65"/>
      <c r="N52" s="129">
        <v>29</v>
      </c>
      <c r="O52"/>
      <c r="P52"/>
      <c r="Q52"/>
      <c r="R52"/>
      <c r="Y52"/>
      <c r="Z52" s="109"/>
      <c r="AA52" s="109"/>
      <c r="AB52" s="109"/>
      <c r="AC52" s="109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</row>
    <row r="53" spans="1:57" s="63" customFormat="1" ht="15.95" customHeight="1">
      <c r="A53" s="72">
        <v>0</v>
      </c>
      <c r="B53" s="72">
        <v>0</v>
      </c>
      <c r="C53" s="62"/>
      <c r="D53" s="79"/>
      <c r="E53" s="80"/>
      <c r="F53" s="207"/>
      <c r="G53" s="207"/>
      <c r="H53" s="207"/>
      <c r="I53" s="81">
        <v>0</v>
      </c>
      <c r="J53" s="82">
        <v>0</v>
      </c>
      <c r="K53" s="83">
        <f>ROUND(oknQuantity_30 * oknPrice_30,2)</f>
        <v>0</v>
      </c>
      <c r="L53" s="84"/>
      <c r="M53" s="65"/>
      <c r="N53" s="129">
        <v>30</v>
      </c>
      <c r="O53"/>
      <c r="P53"/>
      <c r="Q53"/>
      <c r="R53"/>
      <c r="Y53"/>
      <c r="Z53"/>
      <c r="AA53"/>
      <c r="AB53"/>
      <c r="AC53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</row>
    <row r="54" spans="1:57" s="63" customFormat="1" ht="15.95" customHeight="1">
      <c r="A54" s="72">
        <v>0</v>
      </c>
      <c r="B54" s="72">
        <v>0</v>
      </c>
      <c r="C54" s="62"/>
      <c r="D54" s="85"/>
      <c r="E54" s="86"/>
      <c r="F54" s="206"/>
      <c r="G54" s="206"/>
      <c r="H54" s="206"/>
      <c r="I54" s="87">
        <v>0</v>
      </c>
      <c r="J54" s="88">
        <v>0</v>
      </c>
      <c r="K54" s="89">
        <f>ROUND(oknQuantity_31 * oknPrice_31,2)</f>
        <v>0</v>
      </c>
      <c r="L54" s="78"/>
      <c r="M54" s="65"/>
      <c r="N54" s="129">
        <v>31</v>
      </c>
      <c r="O54"/>
      <c r="P54"/>
      <c r="Q54"/>
      <c r="R54"/>
      <c r="Y54"/>
      <c r="Z54" s="109"/>
      <c r="AA54" s="109"/>
      <c r="AB54" s="109"/>
      <c r="AC54" s="109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</row>
    <row r="55" spans="1:57" s="63" customFormat="1" ht="15.95" customHeight="1">
      <c r="A55" s="72">
        <v>0</v>
      </c>
      <c r="B55" s="72">
        <v>0</v>
      </c>
      <c r="C55" s="62"/>
      <c r="D55" s="79"/>
      <c r="E55" s="80"/>
      <c r="F55" s="207"/>
      <c r="G55" s="207"/>
      <c r="H55" s="207"/>
      <c r="I55" s="81">
        <v>0</v>
      </c>
      <c r="J55" s="82">
        <v>0</v>
      </c>
      <c r="K55" s="83">
        <f>ROUND(oknQuantity_32 * oknPrice_32,2)</f>
        <v>0</v>
      </c>
      <c r="L55" s="84"/>
      <c r="M55" s="65"/>
      <c r="N55" s="129">
        <v>32</v>
      </c>
      <c r="O55"/>
      <c r="P55"/>
      <c r="Q55"/>
      <c r="R55"/>
      <c r="Y55"/>
      <c r="Z55"/>
      <c r="AA55"/>
      <c r="AB55"/>
      <c r="AC55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</row>
    <row r="56" spans="1:57" s="63" customFormat="1" ht="15.95" customHeight="1">
      <c r="A56" s="72">
        <v>0</v>
      </c>
      <c r="B56" s="72">
        <v>0</v>
      </c>
      <c r="C56" s="62"/>
      <c r="D56" s="85"/>
      <c r="E56" s="86"/>
      <c r="F56" s="206"/>
      <c r="G56" s="206"/>
      <c r="H56" s="206"/>
      <c r="I56" s="87">
        <v>0</v>
      </c>
      <c r="J56" s="88">
        <v>0</v>
      </c>
      <c r="K56" s="89">
        <f>ROUND(oknQuantity_33 * oknPrice_33,2)</f>
        <v>0</v>
      </c>
      <c r="L56" s="78"/>
      <c r="M56" s="65"/>
      <c r="N56" s="129">
        <v>33</v>
      </c>
      <c r="O56"/>
      <c r="P56"/>
      <c r="Q56"/>
      <c r="R56"/>
      <c r="Y56"/>
      <c r="Z56" s="109"/>
      <c r="AA56" s="109"/>
      <c r="AB56" s="109"/>
      <c r="AC56" s="109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</row>
    <row r="57" spans="1:57" s="63" customFormat="1" ht="15.95" customHeight="1">
      <c r="A57" s="72">
        <v>0</v>
      </c>
      <c r="B57" s="72">
        <v>0</v>
      </c>
      <c r="C57" s="62"/>
      <c r="D57" s="79"/>
      <c r="E57" s="80"/>
      <c r="F57" s="207"/>
      <c r="G57" s="207"/>
      <c r="H57" s="207"/>
      <c r="I57" s="81">
        <v>0</v>
      </c>
      <c r="J57" s="82">
        <v>0</v>
      </c>
      <c r="K57" s="83">
        <f>ROUND(oknQuantity_34 * oknPrice_34,2)</f>
        <v>0</v>
      </c>
      <c r="L57" s="84"/>
      <c r="M57" s="65"/>
      <c r="N57" s="129">
        <v>34</v>
      </c>
      <c r="O57"/>
      <c r="P57"/>
      <c r="Q57"/>
      <c r="R57"/>
      <c r="Y57"/>
      <c r="Z57"/>
      <c r="AA57"/>
      <c r="AB57"/>
      <c r="AC57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</row>
    <row r="58" spans="1:57" s="63" customFormat="1" ht="15.95" customHeight="1">
      <c r="A58" s="72">
        <v>0</v>
      </c>
      <c r="B58" s="72">
        <v>0</v>
      </c>
      <c r="C58" s="62"/>
      <c r="D58" s="85"/>
      <c r="E58" s="86"/>
      <c r="F58" s="206"/>
      <c r="G58" s="206"/>
      <c r="H58" s="206"/>
      <c r="I58" s="87">
        <v>0</v>
      </c>
      <c r="J58" s="88">
        <v>0</v>
      </c>
      <c r="K58" s="89">
        <f>ROUND(oknQuantity_35 * oknPrice_35,2)</f>
        <v>0</v>
      </c>
      <c r="L58" s="78"/>
      <c r="M58" s="65"/>
      <c r="N58" s="129">
        <v>35</v>
      </c>
      <c r="O58"/>
      <c r="P58"/>
      <c r="Q58"/>
      <c r="R58"/>
      <c r="Y58"/>
      <c r="Z58" s="109"/>
      <c r="AA58" s="109"/>
      <c r="AB58" s="109"/>
      <c r="AC58" s="109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</row>
    <row r="59" spans="1:57" s="63" customFormat="1" ht="15.95" customHeight="1">
      <c r="A59" s="72">
        <v>0</v>
      </c>
      <c r="B59" s="72">
        <v>0</v>
      </c>
      <c r="C59" s="62"/>
      <c r="D59" s="79"/>
      <c r="E59" s="80"/>
      <c r="F59" s="207"/>
      <c r="G59" s="207"/>
      <c r="H59" s="207"/>
      <c r="I59" s="81">
        <v>0</v>
      </c>
      <c r="J59" s="82">
        <v>0</v>
      </c>
      <c r="K59" s="83">
        <f>ROUND(oknQuantity_36 * oknPrice_36,2)</f>
        <v>0</v>
      </c>
      <c r="L59" s="84"/>
      <c r="M59" s="65"/>
      <c r="N59" s="129">
        <v>36</v>
      </c>
      <c r="O59"/>
      <c r="P59"/>
      <c r="Q59"/>
      <c r="R59"/>
      <c r="Y59"/>
      <c r="Z59"/>
      <c r="AA59"/>
      <c r="AB59"/>
      <c r="AC59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</row>
    <row r="60" spans="1:57" s="63" customFormat="1" ht="15.95" customHeight="1">
      <c r="A60" s="72">
        <v>0</v>
      </c>
      <c r="B60" s="72">
        <v>0</v>
      </c>
      <c r="C60" s="62"/>
      <c r="D60" s="85"/>
      <c r="E60" s="86"/>
      <c r="F60" s="206"/>
      <c r="G60" s="206"/>
      <c r="H60" s="206"/>
      <c r="I60" s="87">
        <v>0</v>
      </c>
      <c r="J60" s="88">
        <v>0</v>
      </c>
      <c r="K60" s="89">
        <f>ROUND(oknQuantity_37 * oknPrice_37,2)</f>
        <v>0</v>
      </c>
      <c r="L60" s="78"/>
      <c r="M60" s="65"/>
      <c r="N60" s="129">
        <v>37</v>
      </c>
      <c r="O60"/>
      <c r="P60"/>
      <c r="Q60"/>
      <c r="R60"/>
      <c r="Y60"/>
      <c r="Z60" s="109"/>
      <c r="AA60" s="109"/>
      <c r="AB60" s="109"/>
      <c r="AC60" s="109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</row>
    <row r="61" spans="1:57" s="63" customFormat="1" ht="15.95" customHeight="1">
      <c r="A61" s="72">
        <v>0</v>
      </c>
      <c r="B61" s="72">
        <v>0</v>
      </c>
      <c r="C61" s="62"/>
      <c r="D61" s="79"/>
      <c r="E61" s="80"/>
      <c r="F61" s="207"/>
      <c r="G61" s="207"/>
      <c r="H61" s="207"/>
      <c r="I61" s="81">
        <v>0</v>
      </c>
      <c r="J61" s="82">
        <v>0</v>
      </c>
      <c r="K61" s="83">
        <f>ROUND(oknQuantity_38 * oknPrice_38,2)</f>
        <v>0</v>
      </c>
      <c r="L61" s="84"/>
      <c r="M61" s="65"/>
      <c r="N61" s="129">
        <v>38</v>
      </c>
      <c r="O61"/>
      <c r="P61"/>
      <c r="Q61"/>
      <c r="R61"/>
      <c r="Y61"/>
      <c r="Z61"/>
      <c r="AA61"/>
      <c r="AB61"/>
      <c r="AC61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</row>
    <row r="62" spans="1:57" s="63" customFormat="1" ht="15.95" customHeight="1">
      <c r="A62" s="72">
        <v>0</v>
      </c>
      <c r="B62" s="72">
        <v>0</v>
      </c>
      <c r="C62" s="62"/>
      <c r="D62" s="85"/>
      <c r="E62" s="86"/>
      <c r="F62" s="206"/>
      <c r="G62" s="206"/>
      <c r="H62" s="206"/>
      <c r="I62" s="87">
        <v>0</v>
      </c>
      <c r="J62" s="88">
        <v>0</v>
      </c>
      <c r="K62" s="89">
        <f>ROUND(oknQuantity_39 * oknPrice_39,2)</f>
        <v>0</v>
      </c>
      <c r="L62" s="78"/>
      <c r="M62" s="65"/>
      <c r="N62" s="129">
        <v>39</v>
      </c>
      <c r="O62"/>
      <c r="P62"/>
      <c r="Q62"/>
      <c r="R62"/>
      <c r="Y62"/>
      <c r="Z62" s="109"/>
      <c r="AA62" s="109"/>
      <c r="AB62" s="109"/>
      <c r="AC62" s="109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</row>
    <row r="63" spans="1:57" s="63" customFormat="1" ht="15.95" customHeight="1">
      <c r="A63" s="72">
        <v>0</v>
      </c>
      <c r="B63" s="72">
        <v>0</v>
      </c>
      <c r="C63" s="62"/>
      <c r="D63" s="79"/>
      <c r="E63" s="80"/>
      <c r="F63" s="207"/>
      <c r="G63" s="207"/>
      <c r="H63" s="207"/>
      <c r="I63" s="81">
        <v>0</v>
      </c>
      <c r="J63" s="82">
        <v>0</v>
      </c>
      <c r="K63" s="83">
        <f>ROUND(oknQuantity_40 * oknPrice_40,2)</f>
        <v>0</v>
      </c>
      <c r="L63" s="84"/>
      <c r="M63" s="65"/>
      <c r="N63" s="129">
        <v>40</v>
      </c>
      <c r="O63"/>
      <c r="P63"/>
      <c r="Q63"/>
      <c r="R63"/>
      <c r="Y63"/>
      <c r="Z63"/>
      <c r="AA63"/>
      <c r="AB63"/>
      <c r="AC63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</row>
    <row r="64" spans="1:57" s="63" customFormat="1" ht="15.95" customHeight="1">
      <c r="A64" s="72">
        <v>0</v>
      </c>
      <c r="B64" s="72">
        <v>0</v>
      </c>
      <c r="C64" s="62"/>
      <c r="D64" s="85"/>
      <c r="E64" s="86"/>
      <c r="F64" s="206"/>
      <c r="G64" s="206"/>
      <c r="H64" s="206"/>
      <c r="I64" s="87">
        <v>0</v>
      </c>
      <c r="J64" s="88">
        <v>0</v>
      </c>
      <c r="K64" s="89">
        <f>ROUND(oknQuantity_41 * oknPrice_41,2)</f>
        <v>0</v>
      </c>
      <c r="L64" s="78"/>
      <c r="M64" s="65"/>
      <c r="N64" s="129">
        <v>41</v>
      </c>
      <c r="O64"/>
      <c r="P64"/>
      <c r="Q64"/>
      <c r="R64"/>
      <c r="Y64"/>
      <c r="Z64" s="109"/>
      <c r="AA64" s="109"/>
      <c r="AB64" s="109"/>
      <c r="AC64" s="109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</row>
    <row r="65" spans="1:57" s="63" customFormat="1" ht="15.95" customHeight="1">
      <c r="A65" s="72">
        <v>0</v>
      </c>
      <c r="B65" s="72">
        <v>0</v>
      </c>
      <c r="C65" s="62"/>
      <c r="D65" s="79"/>
      <c r="E65" s="80"/>
      <c r="F65" s="207"/>
      <c r="G65" s="207"/>
      <c r="H65" s="207"/>
      <c r="I65" s="81">
        <v>0</v>
      </c>
      <c r="J65" s="82">
        <v>0</v>
      </c>
      <c r="K65" s="83">
        <f>ROUND(oknQuantity_42 * oknPrice_42,2)</f>
        <v>0</v>
      </c>
      <c r="L65" s="84"/>
      <c r="M65" s="65"/>
      <c r="N65" s="129">
        <v>42</v>
      </c>
      <c r="O65"/>
      <c r="P65"/>
      <c r="Q65"/>
      <c r="R65"/>
      <c r="Y65"/>
      <c r="Z65"/>
      <c r="AA65"/>
      <c r="AB65"/>
      <c r="AC65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</row>
    <row r="66" spans="1:57" s="63" customFormat="1" ht="15.95" customHeight="1">
      <c r="A66" s="72">
        <v>0</v>
      </c>
      <c r="B66" s="72">
        <v>0</v>
      </c>
      <c r="C66" s="62"/>
      <c r="D66" s="85"/>
      <c r="E66" s="86"/>
      <c r="F66" s="206"/>
      <c r="G66" s="206"/>
      <c r="H66" s="206"/>
      <c r="I66" s="87">
        <v>0</v>
      </c>
      <c r="J66" s="88">
        <v>0</v>
      </c>
      <c r="K66" s="89">
        <f>ROUND(oknQuantity_43 * oknPrice_43,2)</f>
        <v>0</v>
      </c>
      <c r="L66" s="78"/>
      <c r="M66" s="65"/>
      <c r="N66" s="129">
        <v>43</v>
      </c>
      <c r="O66"/>
      <c r="P66"/>
      <c r="Q66"/>
      <c r="R66"/>
      <c r="Y66"/>
      <c r="Z66" s="109"/>
      <c r="AA66" s="109"/>
      <c r="AB66" s="109"/>
      <c r="AC66" s="109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</row>
    <row r="67" spans="1:57" s="63" customFormat="1" ht="15.95" customHeight="1">
      <c r="A67" s="72">
        <v>0</v>
      </c>
      <c r="B67" s="72">
        <v>0</v>
      </c>
      <c r="C67" s="62"/>
      <c r="D67" s="79"/>
      <c r="E67" s="80"/>
      <c r="F67" s="207"/>
      <c r="G67" s="207"/>
      <c r="H67" s="207"/>
      <c r="I67" s="81">
        <v>0</v>
      </c>
      <c r="J67" s="82">
        <v>0</v>
      </c>
      <c r="K67" s="83">
        <f>ROUND(oknQuantity_44 * oknPrice_44,2)</f>
        <v>0</v>
      </c>
      <c r="L67" s="84"/>
      <c r="M67" s="65"/>
      <c r="N67" s="129">
        <v>44</v>
      </c>
      <c r="O67"/>
      <c r="P67"/>
      <c r="Q67"/>
      <c r="R67"/>
      <c r="Y67"/>
      <c r="Z67"/>
      <c r="AA67"/>
      <c r="AB67"/>
      <c r="AC67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</row>
    <row r="68" spans="1:57" s="63" customFormat="1" ht="15.95" customHeight="1">
      <c r="A68" s="72">
        <v>0</v>
      </c>
      <c r="B68" s="72">
        <v>0</v>
      </c>
      <c r="C68" s="62"/>
      <c r="D68" s="85"/>
      <c r="E68" s="86"/>
      <c r="F68" s="206"/>
      <c r="G68" s="206"/>
      <c r="H68" s="206"/>
      <c r="I68" s="87">
        <v>0</v>
      </c>
      <c r="J68" s="88">
        <v>0</v>
      </c>
      <c r="K68" s="89">
        <f>ROUND(oknQuantity_45 * oknPrice_45,2)</f>
        <v>0</v>
      </c>
      <c r="L68" s="78"/>
      <c r="M68" s="65"/>
      <c r="N68" s="129">
        <v>45</v>
      </c>
      <c r="O68"/>
      <c r="P68"/>
      <c r="Q68"/>
      <c r="R68"/>
      <c r="Y68"/>
      <c r="Z68" s="109"/>
      <c r="AA68" s="109"/>
      <c r="AB68" s="109"/>
      <c r="AC68" s="109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</row>
    <row r="69" spans="1:57" s="63" customFormat="1" ht="15.95" customHeight="1">
      <c r="A69" s="72">
        <v>0</v>
      </c>
      <c r="B69" s="72">
        <v>0</v>
      </c>
      <c r="C69" s="62"/>
      <c r="D69" s="79"/>
      <c r="E69" s="80"/>
      <c r="F69" s="207"/>
      <c r="G69" s="207"/>
      <c r="H69" s="207"/>
      <c r="I69" s="81">
        <v>0</v>
      </c>
      <c r="J69" s="82">
        <v>0</v>
      </c>
      <c r="K69" s="83">
        <f>ROUND(oknQuantity_46 * oknPrice_46,2)</f>
        <v>0</v>
      </c>
      <c r="L69" s="84"/>
      <c r="M69" s="65"/>
      <c r="N69" s="129">
        <v>46</v>
      </c>
      <c r="O69"/>
      <c r="P69"/>
      <c r="Q69"/>
      <c r="R69"/>
      <c r="Y69"/>
      <c r="Z69"/>
      <c r="AA69"/>
      <c r="AB69"/>
      <c r="AC69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</row>
    <row r="70" spans="1:57" s="63" customFormat="1" ht="15.95" customHeight="1">
      <c r="A70" s="72">
        <v>0</v>
      </c>
      <c r="B70" s="72">
        <v>0</v>
      </c>
      <c r="C70" s="62"/>
      <c r="D70" s="85"/>
      <c r="E70" s="86"/>
      <c r="F70" s="206"/>
      <c r="G70" s="206"/>
      <c r="H70" s="206"/>
      <c r="I70" s="87">
        <v>0</v>
      </c>
      <c r="J70" s="88">
        <v>0</v>
      </c>
      <c r="K70" s="89">
        <f>ROUND(oknQuantity_47 * oknPrice_47,2)</f>
        <v>0</v>
      </c>
      <c r="L70" s="78"/>
      <c r="M70" s="65"/>
      <c r="N70" s="129">
        <v>47</v>
      </c>
      <c r="O70"/>
      <c r="P70"/>
      <c r="Q70"/>
      <c r="R70"/>
      <c r="Y70"/>
      <c r="Z70" s="109"/>
      <c r="AA70" s="109"/>
      <c r="AB70" s="109"/>
      <c r="AC70" s="109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</row>
    <row r="71" spans="1:57" s="63" customFormat="1" ht="15.95" customHeight="1">
      <c r="A71" s="72">
        <v>0</v>
      </c>
      <c r="B71" s="72">
        <v>0</v>
      </c>
      <c r="C71" s="62"/>
      <c r="D71" s="79"/>
      <c r="E71" s="80"/>
      <c r="F71" s="207"/>
      <c r="G71" s="207"/>
      <c r="H71" s="207"/>
      <c r="I71" s="81">
        <v>0</v>
      </c>
      <c r="J71" s="82">
        <v>0</v>
      </c>
      <c r="K71" s="83">
        <f>ROUND(oknQuantity_48 * oknPrice_48,2)</f>
        <v>0</v>
      </c>
      <c r="L71" s="84"/>
      <c r="M71" s="65"/>
      <c r="N71" s="129">
        <v>48</v>
      </c>
      <c r="O71"/>
      <c r="P71"/>
      <c r="Q71"/>
      <c r="R71"/>
      <c r="Y71"/>
      <c r="Z71"/>
      <c r="AA71"/>
      <c r="AB71"/>
      <c r="AC71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</row>
    <row r="72" spans="1:57" s="63" customFormat="1" ht="15.95" customHeight="1">
      <c r="A72" s="72">
        <v>0</v>
      </c>
      <c r="B72" s="72">
        <v>0</v>
      </c>
      <c r="C72" s="62"/>
      <c r="D72" s="130"/>
      <c r="E72" s="131"/>
      <c r="F72" s="209"/>
      <c r="G72" s="209"/>
      <c r="H72" s="209"/>
      <c r="I72" s="132">
        <v>0</v>
      </c>
      <c r="J72" s="133">
        <v>0</v>
      </c>
      <c r="K72" s="134">
        <f>ROUND(oknQuantity_49 * oknPrice_49,2)</f>
        <v>0</v>
      </c>
      <c r="L72" s="78"/>
      <c r="M72" s="65"/>
      <c r="N72" s="129">
        <v>49</v>
      </c>
      <c r="O72"/>
      <c r="P72"/>
      <c r="Q72"/>
      <c r="R72"/>
      <c r="Y72"/>
      <c r="Z72" s="109"/>
      <c r="AA72" s="109"/>
      <c r="AB72" s="109"/>
      <c r="AC72" s="109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</row>
    <row r="73" spans="1:57" s="63" customFormat="1" ht="15.95" customHeight="1">
      <c r="A73" s="72">
        <v>0</v>
      </c>
      <c r="B73" s="72">
        <v>0</v>
      </c>
      <c r="C73" s="62"/>
      <c r="D73" s="79"/>
      <c r="E73" s="80"/>
      <c r="F73" s="207"/>
      <c r="G73" s="207"/>
      <c r="H73" s="207"/>
      <c r="I73" s="81">
        <v>0</v>
      </c>
      <c r="J73" s="82">
        <v>0</v>
      </c>
      <c r="K73" s="83">
        <f>ROUND(oknQuantity_50 * oknPrice_50,2)</f>
        <v>0</v>
      </c>
      <c r="L73" s="84"/>
      <c r="M73" s="65"/>
      <c r="N73" s="129">
        <v>50</v>
      </c>
      <c r="O73"/>
      <c r="P73"/>
      <c r="Q73"/>
      <c r="R73"/>
      <c r="Y73"/>
      <c r="Z73"/>
      <c r="AA73"/>
      <c r="AB73"/>
      <c r="AC73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</row>
    <row r="74" spans="1:57" s="63" customFormat="1" ht="15.95" customHeight="1">
      <c r="A74" s="72">
        <v>0</v>
      </c>
      <c r="B74" s="72">
        <v>0</v>
      </c>
      <c r="C74" s="62"/>
      <c r="D74" s="85"/>
      <c r="E74" s="86"/>
      <c r="F74" s="206"/>
      <c r="G74" s="206"/>
      <c r="H74" s="206"/>
      <c r="I74" s="87">
        <v>0</v>
      </c>
      <c r="J74" s="88">
        <v>0</v>
      </c>
      <c r="K74" s="89">
        <f>ROUND(oknQuantity_51 * oknPrice_51,2)</f>
        <v>0</v>
      </c>
      <c r="L74" s="78"/>
      <c r="M74" s="65"/>
      <c r="N74" s="129">
        <v>51</v>
      </c>
      <c r="O74"/>
      <c r="P74"/>
      <c r="Q74"/>
      <c r="R74"/>
      <c r="Y74"/>
      <c r="Z74" s="109"/>
      <c r="AA74" s="109"/>
      <c r="AB74" s="109"/>
      <c r="AC74" s="109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</row>
    <row r="75" spans="1:57" s="63" customFormat="1" ht="15.95" customHeight="1">
      <c r="A75" s="72">
        <v>0</v>
      </c>
      <c r="B75" s="72">
        <v>0</v>
      </c>
      <c r="C75" s="62"/>
      <c r="D75" s="79"/>
      <c r="E75" s="80"/>
      <c r="F75" s="207"/>
      <c r="G75" s="207"/>
      <c r="H75" s="207"/>
      <c r="I75" s="81">
        <v>0</v>
      </c>
      <c r="J75" s="82">
        <v>0</v>
      </c>
      <c r="K75" s="83">
        <f>ROUND(oknQuantity_52 * oknPrice_52,2)</f>
        <v>0</v>
      </c>
      <c r="L75" s="84"/>
      <c r="M75" s="65"/>
      <c r="N75" s="129">
        <v>52</v>
      </c>
      <c r="O75"/>
      <c r="P75"/>
      <c r="Q75"/>
      <c r="R75"/>
      <c r="Y75"/>
      <c r="Z75"/>
      <c r="AA75"/>
      <c r="AB75"/>
      <c r="AC75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</row>
    <row r="76" spans="1:57" s="63" customFormat="1" ht="15.95" customHeight="1">
      <c r="A76" s="72">
        <v>0</v>
      </c>
      <c r="B76" s="72">
        <v>0</v>
      </c>
      <c r="C76" s="62"/>
      <c r="D76" s="85"/>
      <c r="E76" s="86"/>
      <c r="F76" s="206"/>
      <c r="G76" s="206"/>
      <c r="H76" s="206"/>
      <c r="I76" s="87">
        <v>0</v>
      </c>
      <c r="J76" s="88">
        <v>0</v>
      </c>
      <c r="K76" s="89">
        <f>ROUND(oknQuantity_53 * oknPrice_53,2)</f>
        <v>0</v>
      </c>
      <c r="L76" s="78"/>
      <c r="M76" s="65"/>
      <c r="N76" s="129">
        <v>53</v>
      </c>
      <c r="O76"/>
      <c r="P76"/>
      <c r="Q76"/>
      <c r="R76"/>
      <c r="Y76"/>
      <c r="Z76" s="109"/>
      <c r="AA76" s="109"/>
      <c r="AB76" s="109"/>
      <c r="AC76" s="109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</row>
    <row r="77" spans="1:57" s="63" customFormat="1" ht="15.95" customHeight="1">
      <c r="A77" s="72">
        <v>0</v>
      </c>
      <c r="B77" s="72">
        <v>0</v>
      </c>
      <c r="C77" s="62"/>
      <c r="D77" s="79"/>
      <c r="E77" s="80"/>
      <c r="F77" s="207"/>
      <c r="G77" s="207"/>
      <c r="H77" s="207"/>
      <c r="I77" s="81">
        <v>0</v>
      </c>
      <c r="J77" s="82">
        <v>0</v>
      </c>
      <c r="K77" s="83">
        <f>ROUND(oknQuantity_54 * oknPrice_54,2)</f>
        <v>0</v>
      </c>
      <c r="L77" s="84"/>
      <c r="M77" s="65"/>
      <c r="N77" s="129">
        <v>54</v>
      </c>
      <c r="O77"/>
      <c r="P77"/>
      <c r="Q77"/>
      <c r="R77"/>
      <c r="Y77"/>
      <c r="Z77"/>
      <c r="AA77"/>
      <c r="AB77"/>
      <c r="AC77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</row>
    <row r="78" spans="1:57" s="63" customFormat="1" ht="15.95" customHeight="1">
      <c r="A78" s="72">
        <v>0</v>
      </c>
      <c r="B78" s="72">
        <v>0</v>
      </c>
      <c r="C78" s="62"/>
      <c r="D78" s="85"/>
      <c r="E78" s="86"/>
      <c r="F78" s="206"/>
      <c r="G78" s="206"/>
      <c r="H78" s="206"/>
      <c r="I78" s="87">
        <v>0</v>
      </c>
      <c r="J78" s="88">
        <v>0</v>
      </c>
      <c r="K78" s="89">
        <f>ROUND(oknQuantity_55 * oknPrice_55,2)</f>
        <v>0</v>
      </c>
      <c r="L78" s="78"/>
      <c r="M78" s="65"/>
      <c r="N78" s="129">
        <v>55</v>
      </c>
      <c r="O78"/>
      <c r="P78"/>
      <c r="Q78"/>
      <c r="R78"/>
      <c r="Y78"/>
      <c r="Z78" s="109"/>
      <c r="AA78" s="109"/>
      <c r="AB78" s="109"/>
      <c r="AC78" s="109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</row>
    <row r="79" spans="1:57" s="63" customFormat="1" ht="15.95" customHeight="1">
      <c r="A79" s="72">
        <v>0</v>
      </c>
      <c r="B79" s="72">
        <v>0</v>
      </c>
      <c r="C79" s="62"/>
      <c r="D79" s="79"/>
      <c r="E79" s="80"/>
      <c r="F79" s="207"/>
      <c r="G79" s="207"/>
      <c r="H79" s="207"/>
      <c r="I79" s="81">
        <v>0</v>
      </c>
      <c r="J79" s="82">
        <v>0</v>
      </c>
      <c r="K79" s="83">
        <f>ROUND(oknQuantity_56 * oknPrice_56,2)</f>
        <v>0</v>
      </c>
      <c r="L79" s="84"/>
      <c r="M79" s="65"/>
      <c r="N79" s="129">
        <v>56</v>
      </c>
      <c r="O79"/>
      <c r="P79"/>
      <c r="Q79"/>
      <c r="R79"/>
      <c r="Y79"/>
      <c r="Z79"/>
      <c r="AA79"/>
      <c r="AB79"/>
      <c r="AC79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</row>
    <row r="80" spans="1:57" s="63" customFormat="1" ht="15.95" customHeight="1">
      <c r="A80" s="72">
        <v>0</v>
      </c>
      <c r="B80" s="72">
        <v>0</v>
      </c>
      <c r="C80" s="62"/>
      <c r="D80" s="85"/>
      <c r="E80" s="86"/>
      <c r="F80" s="206"/>
      <c r="G80" s="206"/>
      <c r="H80" s="206"/>
      <c r="I80" s="87">
        <v>0</v>
      </c>
      <c r="J80" s="88">
        <v>0</v>
      </c>
      <c r="K80" s="89">
        <f>ROUND(oknQuantity_57 * oknPrice_57,2)</f>
        <v>0</v>
      </c>
      <c r="L80" s="78"/>
      <c r="M80" s="65"/>
      <c r="N80" s="129">
        <v>57</v>
      </c>
      <c r="O80"/>
      <c r="P80"/>
      <c r="Q80"/>
      <c r="R80"/>
      <c r="Y80"/>
      <c r="Z80" s="109"/>
      <c r="AA80" s="109"/>
      <c r="AB80" s="109"/>
      <c r="AC80" s="109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</row>
    <row r="81" spans="1:57" s="63" customFormat="1" ht="15.95" customHeight="1">
      <c r="A81" s="72">
        <v>0</v>
      </c>
      <c r="B81" s="72">
        <v>0</v>
      </c>
      <c r="C81" s="62"/>
      <c r="D81" s="79"/>
      <c r="E81" s="80"/>
      <c r="F81" s="207"/>
      <c r="G81" s="207"/>
      <c r="H81" s="207"/>
      <c r="I81" s="81">
        <v>0</v>
      </c>
      <c r="J81" s="82">
        <v>0</v>
      </c>
      <c r="K81" s="83">
        <f>ROUND(oknQuantity_58 * oknPrice_58,2)</f>
        <v>0</v>
      </c>
      <c r="L81" s="84"/>
      <c r="M81" s="65"/>
      <c r="N81" s="129">
        <v>58</v>
      </c>
      <c r="O81"/>
      <c r="P81"/>
      <c r="Q81"/>
      <c r="R81"/>
      <c r="Y81"/>
      <c r="Z81"/>
      <c r="AA81"/>
      <c r="AB81"/>
      <c r="AC81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</row>
    <row r="82" spans="1:57" s="63" customFormat="1" ht="15.95" customHeight="1">
      <c r="A82" s="72">
        <v>0</v>
      </c>
      <c r="B82" s="72">
        <v>0</v>
      </c>
      <c r="C82" s="62"/>
      <c r="D82" s="85"/>
      <c r="E82" s="86"/>
      <c r="F82" s="206"/>
      <c r="G82" s="206"/>
      <c r="H82" s="206"/>
      <c r="I82" s="87">
        <v>0</v>
      </c>
      <c r="J82" s="88">
        <v>0</v>
      </c>
      <c r="K82" s="89">
        <f>ROUND(oknQuantity_59 * oknPrice_59,2)</f>
        <v>0</v>
      </c>
      <c r="L82" s="78"/>
      <c r="M82" s="65"/>
      <c r="N82" s="129">
        <v>59</v>
      </c>
      <c r="O82"/>
      <c r="P82"/>
      <c r="Q82"/>
      <c r="R82"/>
      <c r="Y82"/>
      <c r="Z82" s="109"/>
      <c r="AA82" s="109"/>
      <c r="AB82" s="109"/>
      <c r="AC82" s="109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</row>
    <row r="83" spans="1:57" s="63" customFormat="1" ht="15.95" customHeight="1">
      <c r="A83" s="72">
        <v>0</v>
      </c>
      <c r="B83" s="72">
        <v>0</v>
      </c>
      <c r="C83" s="62"/>
      <c r="D83" s="79"/>
      <c r="E83" s="80"/>
      <c r="F83" s="207"/>
      <c r="G83" s="207"/>
      <c r="H83" s="207"/>
      <c r="I83" s="81">
        <v>0</v>
      </c>
      <c r="J83" s="82">
        <v>0</v>
      </c>
      <c r="K83" s="83">
        <f>ROUND(oknQuantity_60 * oknPrice_60,2)</f>
        <v>0</v>
      </c>
      <c r="L83" s="84"/>
      <c r="M83" s="65"/>
      <c r="N83" s="129">
        <v>60</v>
      </c>
      <c r="O83"/>
      <c r="P83"/>
      <c r="Q83"/>
      <c r="R83"/>
      <c r="Y83"/>
      <c r="Z83"/>
      <c r="AA83"/>
      <c r="AB83"/>
      <c r="AC83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</row>
    <row r="84" spans="1:57" s="63" customFormat="1" ht="15.95" customHeight="1">
      <c r="A84" s="72">
        <v>0</v>
      </c>
      <c r="B84" s="72">
        <v>0</v>
      </c>
      <c r="C84" s="62"/>
      <c r="D84" s="85"/>
      <c r="E84" s="86"/>
      <c r="F84" s="206"/>
      <c r="G84" s="206"/>
      <c r="H84" s="206"/>
      <c r="I84" s="87">
        <v>0</v>
      </c>
      <c r="J84" s="88">
        <v>0</v>
      </c>
      <c r="K84" s="89">
        <f>ROUND(oknQuantity_61 * oknPrice_61,2)</f>
        <v>0</v>
      </c>
      <c r="L84" s="78"/>
      <c r="M84" s="65"/>
      <c r="N84" s="129">
        <v>61</v>
      </c>
      <c r="O84"/>
      <c r="P84"/>
      <c r="Q84"/>
      <c r="R84"/>
      <c r="Y84"/>
      <c r="Z84" s="109"/>
      <c r="AA84" s="109"/>
      <c r="AB84" s="109"/>
      <c r="AC84" s="109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</row>
    <row r="85" spans="1:57" s="63" customFormat="1" ht="15.95" customHeight="1">
      <c r="A85" s="72">
        <v>0</v>
      </c>
      <c r="B85" s="72">
        <v>0</v>
      </c>
      <c r="C85" s="62"/>
      <c r="D85" s="79"/>
      <c r="E85" s="80"/>
      <c r="F85" s="207"/>
      <c r="G85" s="207"/>
      <c r="H85" s="207"/>
      <c r="I85" s="81">
        <v>0</v>
      </c>
      <c r="J85" s="82">
        <v>0</v>
      </c>
      <c r="K85" s="83">
        <f>ROUND(oknQuantity_62 * oknPrice_62,2)</f>
        <v>0</v>
      </c>
      <c r="L85" s="84"/>
      <c r="M85" s="65"/>
      <c r="N85" s="129">
        <v>62</v>
      </c>
      <c r="O85"/>
      <c r="P85"/>
      <c r="Q85"/>
      <c r="R85"/>
      <c r="Y85"/>
      <c r="Z85"/>
      <c r="AA85"/>
      <c r="AB85"/>
      <c r="AC85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</row>
    <row r="86" spans="1:57" s="63" customFormat="1" ht="15.95" customHeight="1">
      <c r="A86" s="72">
        <v>0</v>
      </c>
      <c r="B86" s="72">
        <v>0</v>
      </c>
      <c r="C86" s="62"/>
      <c r="D86" s="85"/>
      <c r="E86" s="86"/>
      <c r="F86" s="206"/>
      <c r="G86" s="206"/>
      <c r="H86" s="206"/>
      <c r="I86" s="87">
        <v>0</v>
      </c>
      <c r="J86" s="88">
        <v>0</v>
      </c>
      <c r="K86" s="89">
        <f>ROUND(oknQuantity_63 * oknPrice_63,2)</f>
        <v>0</v>
      </c>
      <c r="L86" s="78"/>
      <c r="M86" s="65"/>
      <c r="N86" s="129">
        <v>63</v>
      </c>
      <c r="O86"/>
      <c r="P86"/>
      <c r="Q86"/>
      <c r="R86"/>
      <c r="Y86"/>
      <c r="Z86" s="109"/>
      <c r="AA86" s="109"/>
      <c r="AB86" s="109"/>
      <c r="AC86" s="109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</row>
    <row r="87" spans="1:57" s="63" customFormat="1" ht="15.95" customHeight="1">
      <c r="A87" s="72">
        <v>0</v>
      </c>
      <c r="B87" s="72">
        <v>0</v>
      </c>
      <c r="C87" s="62"/>
      <c r="D87" s="79"/>
      <c r="E87" s="80"/>
      <c r="F87" s="207"/>
      <c r="G87" s="207"/>
      <c r="H87" s="207"/>
      <c r="I87" s="81">
        <v>0</v>
      </c>
      <c r="J87" s="82">
        <v>0</v>
      </c>
      <c r="K87" s="83">
        <f>ROUND(oknQuantity_64 * oknPrice_64,2)</f>
        <v>0</v>
      </c>
      <c r="L87" s="84"/>
      <c r="M87" s="65"/>
      <c r="N87" s="129">
        <v>64</v>
      </c>
      <c r="O87"/>
      <c r="P87"/>
      <c r="Q87"/>
      <c r="R87"/>
      <c r="Y87"/>
      <c r="Z87"/>
      <c r="AA87"/>
      <c r="AB87"/>
      <c r="AC87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</row>
    <row r="88" spans="1:57" s="63" customFormat="1" ht="15.95" customHeight="1">
      <c r="A88" s="72">
        <v>0</v>
      </c>
      <c r="B88" s="72">
        <v>0</v>
      </c>
      <c r="C88" s="62"/>
      <c r="D88" s="85"/>
      <c r="E88" s="86"/>
      <c r="F88" s="206"/>
      <c r="G88" s="206"/>
      <c r="H88" s="206"/>
      <c r="I88" s="87">
        <v>0</v>
      </c>
      <c r="J88" s="88">
        <v>0</v>
      </c>
      <c r="K88" s="89">
        <f>ROUND(oknQuantity_65 * oknPrice_65,2)</f>
        <v>0</v>
      </c>
      <c r="L88" s="78"/>
      <c r="M88" s="65"/>
      <c r="N88" s="129">
        <v>65</v>
      </c>
      <c r="O88"/>
      <c r="P88"/>
      <c r="Q88"/>
      <c r="R88"/>
      <c r="Y88"/>
      <c r="Z88" s="109"/>
      <c r="AA88" s="109"/>
      <c r="AB88" s="109"/>
      <c r="AC88" s="109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</row>
    <row r="89" spans="1:57" s="63" customFormat="1" ht="15.95" customHeight="1">
      <c r="A89" s="72">
        <v>0</v>
      </c>
      <c r="B89" s="72">
        <v>0</v>
      </c>
      <c r="C89" s="62"/>
      <c r="D89" s="79"/>
      <c r="E89" s="80"/>
      <c r="F89" s="207"/>
      <c r="G89" s="207"/>
      <c r="H89" s="207"/>
      <c r="I89" s="81">
        <v>0</v>
      </c>
      <c r="J89" s="82">
        <v>0</v>
      </c>
      <c r="K89" s="83">
        <f>ROUND(oknQuantity_66 * oknPrice_66,2)</f>
        <v>0</v>
      </c>
      <c r="L89" s="84"/>
      <c r="M89" s="65"/>
      <c r="N89" s="129">
        <v>66</v>
      </c>
      <c r="O89"/>
      <c r="P89"/>
      <c r="Q89"/>
      <c r="R89"/>
      <c r="Y89"/>
      <c r="Z89"/>
      <c r="AA89"/>
      <c r="AB89"/>
      <c r="AC89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</row>
    <row r="90" spans="1:57" s="63" customFormat="1" ht="15.95" customHeight="1">
      <c r="A90" s="72">
        <v>0</v>
      </c>
      <c r="B90" s="72">
        <v>0</v>
      </c>
      <c r="C90" s="62"/>
      <c r="D90" s="85"/>
      <c r="E90" s="86"/>
      <c r="F90" s="206"/>
      <c r="G90" s="206"/>
      <c r="H90" s="206"/>
      <c r="I90" s="87">
        <v>0</v>
      </c>
      <c r="J90" s="88">
        <v>0</v>
      </c>
      <c r="K90" s="89">
        <f>ROUND(oknQuantity_67 * oknPrice_67,2)</f>
        <v>0</v>
      </c>
      <c r="L90" s="78"/>
      <c r="M90" s="65"/>
      <c r="N90" s="129">
        <v>67</v>
      </c>
      <c r="O90"/>
      <c r="P90"/>
      <c r="Q90"/>
      <c r="R90"/>
      <c r="Y90"/>
      <c r="Z90" s="109"/>
      <c r="AA90" s="109"/>
      <c r="AB90" s="109"/>
      <c r="AC90" s="109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</row>
    <row r="91" spans="1:57" s="63" customFormat="1" ht="15.95" customHeight="1">
      <c r="A91" s="72">
        <v>0</v>
      </c>
      <c r="B91" s="72">
        <v>0</v>
      </c>
      <c r="C91" s="62"/>
      <c r="D91" s="79"/>
      <c r="E91" s="80"/>
      <c r="F91" s="207"/>
      <c r="G91" s="207"/>
      <c r="H91" s="207"/>
      <c r="I91" s="81">
        <v>0</v>
      </c>
      <c r="J91" s="82">
        <v>0</v>
      </c>
      <c r="K91" s="83">
        <f>ROUND(oknQuantity_68 * oknPrice_68,2)</f>
        <v>0</v>
      </c>
      <c r="L91" s="84"/>
      <c r="M91" s="65"/>
      <c r="N91" s="129">
        <v>68</v>
      </c>
      <c r="O91"/>
      <c r="P91"/>
      <c r="Q91"/>
      <c r="R91"/>
      <c r="Y91"/>
      <c r="Z91"/>
      <c r="AA91"/>
      <c r="AB91"/>
      <c r="AC91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</row>
    <row r="92" spans="1:57" s="63" customFormat="1" ht="15.95" customHeight="1">
      <c r="A92" s="72">
        <v>0</v>
      </c>
      <c r="B92" s="72">
        <v>0</v>
      </c>
      <c r="C92" s="62"/>
      <c r="D92" s="85"/>
      <c r="E92" s="86"/>
      <c r="F92" s="206"/>
      <c r="G92" s="206"/>
      <c r="H92" s="206"/>
      <c r="I92" s="87">
        <v>0</v>
      </c>
      <c r="J92" s="88">
        <v>0</v>
      </c>
      <c r="K92" s="89">
        <f>ROUND(oknQuantity_69 * oknPrice_69,2)</f>
        <v>0</v>
      </c>
      <c r="L92" s="78"/>
      <c r="M92" s="65"/>
      <c r="N92" s="129">
        <v>69</v>
      </c>
      <c r="O92"/>
      <c r="P92"/>
      <c r="Q92"/>
      <c r="R92"/>
      <c r="Y92"/>
      <c r="Z92" s="109"/>
      <c r="AA92" s="109"/>
      <c r="AB92" s="109"/>
      <c r="AC92" s="109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</row>
    <row r="93" spans="1:57" s="63" customFormat="1" ht="15.95" customHeight="1">
      <c r="A93" s="72">
        <v>0</v>
      </c>
      <c r="B93" s="72">
        <v>0</v>
      </c>
      <c r="C93" s="62"/>
      <c r="D93" s="79"/>
      <c r="E93" s="80"/>
      <c r="F93" s="207"/>
      <c r="G93" s="207"/>
      <c r="H93" s="207"/>
      <c r="I93" s="81">
        <v>0</v>
      </c>
      <c r="J93" s="82">
        <v>0</v>
      </c>
      <c r="K93" s="83">
        <f>ROUND(oknQuantity_70 * oknPrice_70,2)</f>
        <v>0</v>
      </c>
      <c r="L93" s="84"/>
      <c r="M93" s="65"/>
      <c r="N93" s="129">
        <v>70</v>
      </c>
      <c r="O93"/>
      <c r="P93"/>
      <c r="Q93"/>
      <c r="R93"/>
      <c r="Y93"/>
      <c r="Z93"/>
      <c r="AA93"/>
      <c r="AB93"/>
      <c r="AC93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</row>
    <row r="94" spans="1:57" s="63" customFormat="1" ht="15.95" customHeight="1">
      <c r="A94" s="72">
        <v>0</v>
      </c>
      <c r="B94" s="72">
        <v>0</v>
      </c>
      <c r="C94" s="62"/>
      <c r="D94" s="85"/>
      <c r="E94" s="86"/>
      <c r="F94" s="206"/>
      <c r="G94" s="206"/>
      <c r="H94" s="206"/>
      <c r="I94" s="87">
        <v>0</v>
      </c>
      <c r="J94" s="88">
        <v>0</v>
      </c>
      <c r="K94" s="89">
        <f>ROUND(oknQuantity_71 * oknPrice_71,2)</f>
        <v>0</v>
      </c>
      <c r="L94" s="78"/>
      <c r="M94" s="65"/>
      <c r="N94" s="129">
        <v>71</v>
      </c>
      <c r="O94"/>
      <c r="P94"/>
      <c r="Q94"/>
      <c r="R94"/>
      <c r="Y94"/>
      <c r="Z94" s="109"/>
      <c r="AA94" s="109"/>
      <c r="AB94" s="109"/>
      <c r="AC94" s="109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</row>
    <row r="95" spans="1:57" s="63" customFormat="1" ht="15.95" customHeight="1">
      <c r="A95" s="72">
        <v>0</v>
      </c>
      <c r="B95" s="72">
        <v>0</v>
      </c>
      <c r="C95" s="62"/>
      <c r="D95" s="79"/>
      <c r="E95" s="80"/>
      <c r="F95" s="207"/>
      <c r="G95" s="207"/>
      <c r="H95" s="207"/>
      <c r="I95" s="81">
        <v>0</v>
      </c>
      <c r="J95" s="82">
        <v>0</v>
      </c>
      <c r="K95" s="83">
        <f>ROUND(oknQuantity_72 * oknPrice_72,2)</f>
        <v>0</v>
      </c>
      <c r="L95" s="84"/>
      <c r="M95" s="65"/>
      <c r="N95" s="129">
        <v>72</v>
      </c>
      <c r="O95"/>
      <c r="P95"/>
      <c r="Q95"/>
      <c r="R95"/>
      <c r="Y95"/>
      <c r="Z95"/>
      <c r="AA95"/>
      <c r="AB95"/>
      <c r="AC95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</row>
    <row r="96" spans="1:57" s="63" customFormat="1" ht="15.95" customHeight="1">
      <c r="A96" s="72">
        <v>0</v>
      </c>
      <c r="B96" s="72">
        <v>0</v>
      </c>
      <c r="C96" s="62"/>
      <c r="D96" s="85"/>
      <c r="E96" s="86"/>
      <c r="F96" s="206"/>
      <c r="G96" s="206"/>
      <c r="H96" s="206"/>
      <c r="I96" s="87">
        <v>0</v>
      </c>
      <c r="J96" s="88">
        <v>0</v>
      </c>
      <c r="K96" s="89">
        <f>ROUND(oknQuantity_73 * oknPrice_73,2)</f>
        <v>0</v>
      </c>
      <c r="L96" s="78"/>
      <c r="M96" s="65"/>
      <c r="N96" s="129">
        <v>73</v>
      </c>
      <c r="O96"/>
      <c r="P96"/>
      <c r="Q96"/>
      <c r="R96"/>
      <c r="Y96"/>
      <c r="Z96" s="109"/>
      <c r="AA96" s="109"/>
      <c r="AB96" s="109"/>
      <c r="AC96" s="109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</row>
    <row r="97" spans="1:57" s="63" customFormat="1" ht="15.95" customHeight="1">
      <c r="A97" s="72">
        <v>0</v>
      </c>
      <c r="B97" s="72">
        <v>0</v>
      </c>
      <c r="C97" s="62"/>
      <c r="D97" s="92"/>
      <c r="E97" s="128"/>
      <c r="F97" s="208"/>
      <c r="G97" s="208"/>
      <c r="H97" s="208"/>
      <c r="I97" s="93">
        <v>0</v>
      </c>
      <c r="J97" s="94">
        <v>0</v>
      </c>
      <c r="K97" s="95">
        <f>ROUND(oknQuantity_74 * oknPrice_74,2)</f>
        <v>0</v>
      </c>
      <c r="L97" s="84"/>
      <c r="M97" s="65"/>
      <c r="N97" s="129">
        <v>74</v>
      </c>
      <c r="O97"/>
      <c r="P97"/>
      <c r="Q97"/>
      <c r="R97"/>
      <c r="Y97"/>
      <c r="Z97"/>
      <c r="AA97"/>
      <c r="AB97"/>
      <c r="AC97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</row>
    <row r="98" spans="1:57" s="63" customFormat="1" ht="15.95" customHeight="1">
      <c r="A98" s="72">
        <v>0</v>
      </c>
      <c r="B98" s="72">
        <v>0</v>
      </c>
      <c r="C98" s="62"/>
      <c r="D98" s="85"/>
      <c r="E98" s="86"/>
      <c r="F98" s="206"/>
      <c r="G98" s="206"/>
      <c r="H98" s="206"/>
      <c r="I98" s="87">
        <v>0</v>
      </c>
      <c r="J98" s="88">
        <v>0</v>
      </c>
      <c r="K98" s="89">
        <f>ROUND(oknQuantity_75 * oknPrice_75,2)</f>
        <v>0</v>
      </c>
      <c r="L98" s="78"/>
      <c r="M98" s="65"/>
      <c r="N98" s="129">
        <v>75</v>
      </c>
      <c r="O98"/>
      <c r="P98"/>
      <c r="Q98"/>
      <c r="R98"/>
      <c r="Y98"/>
      <c r="Z98" s="109"/>
      <c r="AA98" s="109"/>
      <c r="AB98" s="109"/>
      <c r="AC98" s="109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</row>
    <row r="99" spans="1:57" s="63" customFormat="1" ht="15.95" customHeight="1">
      <c r="A99" s="72">
        <v>0</v>
      </c>
      <c r="B99" s="72">
        <v>0</v>
      </c>
      <c r="C99" s="62"/>
      <c r="D99" s="79"/>
      <c r="E99" s="80"/>
      <c r="F99" s="207"/>
      <c r="G99" s="207"/>
      <c r="H99" s="207"/>
      <c r="I99" s="81">
        <v>0</v>
      </c>
      <c r="J99" s="82">
        <v>0</v>
      </c>
      <c r="K99" s="83">
        <f>ROUND(oknQuantity_76 * oknPrice_76,2)</f>
        <v>0</v>
      </c>
      <c r="L99" s="84"/>
      <c r="M99" s="65"/>
      <c r="N99" s="129">
        <v>76</v>
      </c>
      <c r="O99"/>
      <c r="P99"/>
      <c r="Q99"/>
      <c r="R99"/>
      <c r="Y99"/>
      <c r="Z99"/>
      <c r="AA99"/>
      <c r="AB99"/>
      <c r="AC99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</row>
    <row r="100" spans="1:57" s="63" customFormat="1" ht="15.95" customHeight="1">
      <c r="A100" s="72">
        <v>0</v>
      </c>
      <c r="B100" s="72">
        <v>0</v>
      </c>
      <c r="C100" s="62"/>
      <c r="D100" s="85"/>
      <c r="E100" s="86"/>
      <c r="F100" s="206"/>
      <c r="G100" s="206"/>
      <c r="H100" s="206"/>
      <c r="I100" s="87">
        <v>0</v>
      </c>
      <c r="J100" s="88">
        <v>0</v>
      </c>
      <c r="K100" s="89">
        <f>ROUND(oknQuantity_77 * oknPrice_77,2)</f>
        <v>0</v>
      </c>
      <c r="L100" s="78"/>
      <c r="M100" s="65"/>
      <c r="N100" s="129">
        <v>77</v>
      </c>
      <c r="O100"/>
      <c r="P100"/>
      <c r="Q100"/>
      <c r="R100"/>
      <c r="Y100"/>
      <c r="Z100" s="109"/>
      <c r="AA100" s="109"/>
      <c r="AB100" s="109"/>
      <c r="AC100" s="109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</row>
    <row r="101" spans="1:57" s="63" customFormat="1" ht="15.95" customHeight="1">
      <c r="A101" s="72">
        <v>0</v>
      </c>
      <c r="B101" s="72">
        <v>0</v>
      </c>
      <c r="C101" s="62"/>
      <c r="D101" s="79"/>
      <c r="E101" s="80"/>
      <c r="F101" s="207"/>
      <c r="G101" s="207"/>
      <c r="H101" s="207"/>
      <c r="I101" s="81">
        <v>0</v>
      </c>
      <c r="J101" s="82">
        <v>0</v>
      </c>
      <c r="K101" s="83">
        <f>ROUND(oknQuantity_78 * oknPrice_78,2)</f>
        <v>0</v>
      </c>
      <c r="L101" s="84"/>
      <c r="M101" s="65"/>
      <c r="N101" s="129">
        <v>78</v>
      </c>
      <c r="O101"/>
      <c r="P101"/>
      <c r="Q101"/>
      <c r="R101"/>
      <c r="Y101"/>
      <c r="Z101"/>
      <c r="AA101"/>
      <c r="AB101"/>
      <c r="AC101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</row>
    <row r="102" spans="1:57" s="63" customFormat="1" ht="15.95" customHeight="1">
      <c r="A102" s="72">
        <v>0</v>
      </c>
      <c r="B102" s="72">
        <v>0</v>
      </c>
      <c r="C102" s="62"/>
      <c r="D102" s="85"/>
      <c r="E102" s="86"/>
      <c r="F102" s="206"/>
      <c r="G102" s="206"/>
      <c r="H102" s="206"/>
      <c r="I102" s="87">
        <v>0</v>
      </c>
      <c r="J102" s="88">
        <v>0</v>
      </c>
      <c r="K102" s="89">
        <f>ROUND(oknQuantity_79 * oknPrice_79,2)</f>
        <v>0</v>
      </c>
      <c r="L102" s="78"/>
      <c r="M102" s="65"/>
      <c r="N102" s="129">
        <v>79</v>
      </c>
      <c r="O102"/>
      <c r="P102"/>
      <c r="Q102"/>
      <c r="R102"/>
      <c r="Y102"/>
      <c r="Z102" s="109"/>
      <c r="AA102" s="109"/>
      <c r="AB102" s="109"/>
      <c r="AC102" s="109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</row>
    <row r="103" spans="1:57" s="63" customFormat="1" ht="15.95" customHeight="1">
      <c r="A103" s="72">
        <v>0</v>
      </c>
      <c r="B103" s="72">
        <v>0</v>
      </c>
      <c r="C103" s="62"/>
      <c r="D103" s="79"/>
      <c r="E103" s="80"/>
      <c r="F103" s="207"/>
      <c r="G103" s="207"/>
      <c r="H103" s="207"/>
      <c r="I103" s="81">
        <v>0</v>
      </c>
      <c r="J103" s="82">
        <v>0</v>
      </c>
      <c r="K103" s="83">
        <f>ROUND(oknQuantity_80 * oknPrice_80,2)</f>
        <v>0</v>
      </c>
      <c r="L103" s="84"/>
      <c r="M103" s="65"/>
      <c r="N103" s="129">
        <v>80</v>
      </c>
      <c r="O103"/>
      <c r="P103"/>
      <c r="Q103"/>
      <c r="R103"/>
      <c r="Y103"/>
      <c r="Z103"/>
      <c r="AA103"/>
      <c r="AB103"/>
      <c r="AC103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</row>
    <row r="104" spans="1:57" s="63" customFormat="1" ht="15.95" customHeight="1">
      <c r="A104" s="72">
        <v>0</v>
      </c>
      <c r="B104" s="72">
        <v>0</v>
      </c>
      <c r="C104" s="62"/>
      <c r="D104" s="85"/>
      <c r="E104" s="86"/>
      <c r="F104" s="206"/>
      <c r="G104" s="206"/>
      <c r="H104" s="206"/>
      <c r="I104" s="87">
        <v>0</v>
      </c>
      <c r="J104" s="88">
        <v>0</v>
      </c>
      <c r="K104" s="89">
        <f>ROUND(oknQuantity_81 * oknPrice_81,2)</f>
        <v>0</v>
      </c>
      <c r="L104" s="78"/>
      <c r="M104" s="65"/>
      <c r="N104" s="129">
        <v>81</v>
      </c>
      <c r="O104"/>
      <c r="P104"/>
      <c r="Q104"/>
      <c r="R104"/>
      <c r="Y104"/>
      <c r="Z104" s="109"/>
      <c r="AA104" s="109"/>
      <c r="AB104" s="109"/>
      <c r="AC104" s="109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</row>
    <row r="105" spans="1:57" s="63" customFormat="1" ht="15.95" customHeight="1">
      <c r="A105" s="72">
        <v>0</v>
      </c>
      <c r="B105" s="72">
        <v>0</v>
      </c>
      <c r="C105" s="62"/>
      <c r="D105" s="79"/>
      <c r="E105" s="80"/>
      <c r="F105" s="207"/>
      <c r="G105" s="207"/>
      <c r="H105" s="207"/>
      <c r="I105" s="81">
        <v>0</v>
      </c>
      <c r="J105" s="82">
        <v>0</v>
      </c>
      <c r="K105" s="83">
        <f>ROUND(oknQuantity_82 * oknPrice_82,2)</f>
        <v>0</v>
      </c>
      <c r="L105" s="84"/>
      <c r="M105" s="65"/>
      <c r="N105" s="129">
        <v>82</v>
      </c>
      <c r="O105"/>
      <c r="P105"/>
      <c r="Q105"/>
      <c r="R105"/>
      <c r="Y105"/>
      <c r="Z105"/>
      <c r="AA105"/>
      <c r="AB105"/>
      <c r="AC105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</row>
    <row r="106" spans="1:57" s="63" customFormat="1" ht="15.95" customHeight="1">
      <c r="A106" s="72">
        <v>0</v>
      </c>
      <c r="B106" s="72">
        <v>0</v>
      </c>
      <c r="C106" s="62"/>
      <c r="D106" s="85"/>
      <c r="E106" s="86"/>
      <c r="F106" s="206"/>
      <c r="G106" s="206"/>
      <c r="H106" s="206"/>
      <c r="I106" s="87">
        <v>0</v>
      </c>
      <c r="J106" s="88">
        <v>0</v>
      </c>
      <c r="K106" s="89">
        <f>ROUND(oknQuantity_83 * oknPrice_83,2)</f>
        <v>0</v>
      </c>
      <c r="L106" s="78"/>
      <c r="M106" s="65"/>
      <c r="N106" s="129">
        <v>83</v>
      </c>
      <c r="O106"/>
      <c r="P106"/>
      <c r="Q106"/>
      <c r="R106"/>
      <c r="Y106"/>
      <c r="Z106" s="109"/>
      <c r="AA106" s="109"/>
      <c r="AB106" s="109"/>
      <c r="AC106" s="109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</row>
    <row r="107" spans="1:57" s="63" customFormat="1" ht="15.95" customHeight="1">
      <c r="A107" s="72">
        <v>0</v>
      </c>
      <c r="B107" s="72">
        <v>0</v>
      </c>
      <c r="C107" s="62"/>
      <c r="D107" s="92"/>
      <c r="E107" s="128"/>
      <c r="F107" s="208"/>
      <c r="G107" s="208"/>
      <c r="H107" s="208"/>
      <c r="I107" s="93">
        <v>0</v>
      </c>
      <c r="J107" s="94">
        <v>0</v>
      </c>
      <c r="K107" s="95">
        <f>ROUND(oknQuantity_84 * oknPrice_84,2)</f>
        <v>0</v>
      </c>
      <c r="L107" s="84"/>
      <c r="M107" s="65"/>
      <c r="N107" s="129">
        <v>84</v>
      </c>
      <c r="O107"/>
      <c r="P107"/>
      <c r="Q107"/>
      <c r="R107"/>
      <c r="Y107"/>
      <c r="Z107"/>
      <c r="AA107"/>
      <c r="AB107"/>
      <c r="AC107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</row>
    <row r="108" spans="1:57" s="63" customFormat="1" ht="18" customHeight="1" thickBot="1">
      <c r="A108" s="66"/>
      <c r="B108" s="96">
        <f t="array" ref="B108">SUM(oknTaxable_1:oknTaxable_84*oknLineTotal_1:oknLineTotal_84)</f>
        <v>0</v>
      </c>
      <c r="C108" s="62"/>
      <c r="D108" s="97"/>
      <c r="E108" s="97"/>
      <c r="F108" s="97"/>
      <c r="G108" s="97"/>
      <c r="H108" s="97"/>
      <c r="I108" s="117"/>
      <c r="J108" s="126" t="s">
        <v>23</v>
      </c>
      <c r="K108" s="127">
        <f>SUM(oknLineTotal_1:oknLineTotal_84)</f>
        <v>0</v>
      </c>
      <c r="L108" s="78"/>
      <c r="M108" s="65"/>
      <c r="N108"/>
      <c r="O108"/>
      <c r="P108"/>
      <c r="Q108"/>
      <c r="R108"/>
      <c r="S108"/>
      <c r="T108"/>
      <c r="U108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</row>
    <row r="109" spans="1:57" s="63" customFormat="1" ht="18" customHeight="1" thickBot="1">
      <c r="A109" s="66"/>
      <c r="B109" s="96"/>
      <c r="C109" s="62"/>
      <c r="D109" s="97"/>
      <c r="E109" s="97"/>
      <c r="F109" s="97"/>
      <c r="G109" s="224" t="s">
        <v>102</v>
      </c>
      <c r="H109" s="224"/>
      <c r="I109" s="123">
        <v>0</v>
      </c>
      <c r="J109" s="122">
        <v>0</v>
      </c>
      <c r="K109" s="121">
        <f>ROUND(J109*I109,2)</f>
        <v>0</v>
      </c>
      <c r="L109" s="120"/>
      <c r="M109" s="65"/>
      <c r="N109"/>
      <c r="O109"/>
      <c r="P109"/>
      <c r="Q109"/>
      <c r="R109"/>
      <c r="S109"/>
      <c r="T109"/>
      <c r="U109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</row>
    <row r="110" spans="1:57" s="63" customFormat="1" ht="18" customHeight="1">
      <c r="A110" s="66"/>
      <c r="B110" s="66"/>
      <c r="C110" s="62"/>
      <c r="D110" s="62"/>
      <c r="E110" s="99"/>
      <c r="F110" s="97"/>
      <c r="G110" s="97"/>
      <c r="H110" s="97"/>
      <c r="I110" s="150" t="s">
        <v>103</v>
      </c>
      <c r="J110" s="118">
        <v>0.06</v>
      </c>
      <c r="K110" s="119">
        <f>ROUND(IF(oknTaxType=0,0, oknTax1Rate*(oknLineTotalTaxable+IF(oknTaxTotalIncludingShippingCost=0,0,oknShippingCost))),2)</f>
        <v>0</v>
      </c>
      <c r="L110" s="78"/>
      <c r="M110" s="65"/>
      <c r="N110"/>
      <c r="O110"/>
      <c r="P110"/>
      <c r="Q110"/>
      <c r="R110"/>
      <c r="S110"/>
      <c r="T110"/>
      <c r="U110"/>
      <c r="AA110"/>
      <c r="AB110"/>
      <c r="AC110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</row>
    <row r="111" spans="1:57" s="63" customFormat="1" ht="18" hidden="1" customHeight="1">
      <c r="A111" s="66"/>
      <c r="B111" s="66"/>
      <c r="C111" s="62"/>
      <c r="D111" s="100"/>
      <c r="E111" s="99"/>
      <c r="F111" s="99"/>
      <c r="G111" s="99"/>
      <c r="H111" s="99"/>
      <c r="I111" s="151" t="s">
        <v>48</v>
      </c>
      <c r="J111" s="115">
        <v>0.06</v>
      </c>
      <c r="K111" s="98">
        <f>ROUND(IF(oknTaxType&lt;&gt;2,0,oknTax2Rate*(oknLineTotalTaxable+IF(oknTaxTotalIncludingShippingCost=0,0,oknShippingCost)+IF(oknTax2IsAppliedToTax1=0,0,oknTax1))),2)</f>
        <v>0</v>
      </c>
      <c r="L111" s="101"/>
      <c r="M111" s="65"/>
      <c r="N111" s="229" t="s">
        <v>88</v>
      </c>
      <c r="O111" s="229"/>
      <c r="P111" s="229"/>
      <c r="Q111" s="229"/>
      <c r="R111" s="229"/>
      <c r="S111"/>
      <c r="T111"/>
      <c r="U111"/>
      <c r="AA111"/>
      <c r="AB111"/>
      <c r="AC111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</row>
    <row r="112" spans="1:57" s="63" customFormat="1" ht="18" customHeight="1">
      <c r="A112" s="66"/>
      <c r="B112" s="66"/>
      <c r="C112" s="62"/>
      <c r="D112" s="102" t="s">
        <v>82</v>
      </c>
      <c r="E112" s="99"/>
      <c r="F112" s="99"/>
      <c r="G112" s="99"/>
      <c r="H112" s="99"/>
      <c r="I112" s="113"/>
      <c r="J112" s="114" t="s">
        <v>2</v>
      </c>
      <c r="K112" s="103">
        <v>0</v>
      </c>
      <c r="L112" s="104"/>
      <c r="M112" s="65"/>
      <c r="AB112"/>
      <c r="AC112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</row>
    <row r="113" spans="1:57" s="63" customFormat="1" ht="18" customHeight="1">
      <c r="A113" s="66"/>
      <c r="B113" s="66"/>
      <c r="C113" s="62"/>
      <c r="D113" s="216"/>
      <c r="E113" s="217"/>
      <c r="F113" s="217"/>
      <c r="G113" s="217"/>
      <c r="H113" s="217"/>
      <c r="I113" s="117"/>
      <c r="J113" s="116" t="s">
        <v>3</v>
      </c>
      <c r="K113" s="98">
        <f>ROUND(oknSubTotal + oknShippingCost + IF(oknTaxType=0,0,IF(oknTaxType=1,oknTax1,oknTax1+oknTax2)),2)+K109</f>
        <v>0</v>
      </c>
      <c r="L113" s="78"/>
      <c r="M113" s="65"/>
      <c r="N113"/>
      <c r="O113"/>
      <c r="AB113"/>
      <c r="AC113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</row>
    <row r="114" spans="1:57" s="63" customFormat="1" ht="18" customHeight="1">
      <c r="A114" s="66"/>
      <c r="B114" s="105">
        <v>0</v>
      </c>
      <c r="C114" s="62"/>
      <c r="D114" s="218"/>
      <c r="E114" s="219"/>
      <c r="F114" s="219"/>
      <c r="G114" s="219"/>
      <c r="H114" s="219"/>
      <c r="I114" s="117"/>
      <c r="J114" s="116" t="s">
        <v>24</v>
      </c>
      <c r="K114" s="98">
        <f>oknPayments</f>
        <v>0</v>
      </c>
      <c r="L114" s="64"/>
      <c r="M114" s="65"/>
      <c r="N114"/>
      <c r="O114"/>
      <c r="AB114"/>
      <c r="AC11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</row>
    <row r="115" spans="1:57" s="63" customFormat="1" ht="18" customHeight="1">
      <c r="A115" s="66"/>
      <c r="B115" s="66"/>
      <c r="C115" s="62"/>
      <c r="D115" s="220"/>
      <c r="E115" s="221"/>
      <c r="F115" s="221"/>
      <c r="G115" s="221"/>
      <c r="H115" s="221"/>
      <c r="I115" s="117"/>
      <c r="J115" s="116" t="s">
        <v>25</v>
      </c>
      <c r="K115" s="98">
        <f>ROUND(oknTotal-oknPayments,2)</f>
        <v>0</v>
      </c>
      <c r="L115" s="64"/>
      <c r="M115" s="65"/>
      <c r="N115"/>
      <c r="O115"/>
      <c r="AB115"/>
      <c r="AC115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</row>
    <row r="116" spans="1:57" s="46" customFormat="1" ht="18.75" hidden="1" customHeight="1">
      <c r="A116" s="54"/>
      <c r="B116" s="54"/>
      <c r="C116" s="55"/>
      <c r="D116" s="57" t="s">
        <v>81</v>
      </c>
      <c r="L116" s="53"/>
      <c r="M116" s="52"/>
      <c r="N116"/>
      <c r="O116"/>
      <c r="AB116"/>
      <c r="AC116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</row>
    <row r="117" spans="1:57" s="46" customFormat="1" ht="18.75" hidden="1" customHeight="1">
      <c r="A117" s="54"/>
      <c r="B117" s="54"/>
      <c r="C117" s="55"/>
      <c r="D117" s="222" t="s">
        <v>78</v>
      </c>
      <c r="E117" s="223"/>
      <c r="F117" s="148" t="s">
        <v>3</v>
      </c>
      <c r="G117" s="148" t="s">
        <v>85</v>
      </c>
      <c r="H117" s="148" t="s">
        <v>80</v>
      </c>
      <c r="I117" s="214"/>
      <c r="J117" s="215"/>
      <c r="K117" s="149" t="s">
        <v>79</v>
      </c>
      <c r="L117" s="53"/>
      <c r="M117" s="52"/>
      <c r="N117"/>
      <c r="O117"/>
      <c r="AB117"/>
      <c r="AC117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</row>
    <row r="118" spans="1:57" s="46" customFormat="1" ht="18.75" hidden="1" customHeight="1">
      <c r="A118" s="54"/>
      <c r="B118" s="54"/>
      <c r="C118" s="55"/>
      <c r="D118" s="58"/>
      <c r="E118" s="58"/>
      <c r="F118" s="59"/>
      <c r="G118" s="59"/>
      <c r="H118" s="59"/>
      <c r="I118" s="59"/>
      <c r="J118" s="59"/>
      <c r="K118" s="59"/>
      <c r="L118" s="53"/>
      <c r="M118" s="52"/>
      <c r="N118"/>
      <c r="O118"/>
      <c r="AB118"/>
      <c r="AC118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</row>
    <row r="119" spans="1:57" s="46" customFormat="1" ht="18.75" hidden="1" customHeight="1">
      <c r="A119" s="54"/>
      <c r="B119" s="54"/>
      <c r="C119" s="55"/>
      <c r="D119" s="58"/>
      <c r="E119" s="58"/>
      <c r="F119" s="59"/>
      <c r="G119" s="59"/>
      <c r="H119" s="59"/>
      <c r="I119" s="59"/>
      <c r="J119" s="59"/>
      <c r="K119" s="59"/>
      <c r="L119" s="53"/>
      <c r="M119" s="52"/>
      <c r="N119"/>
      <c r="O119"/>
      <c r="AB119"/>
      <c r="AC119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</row>
    <row r="120" spans="1:57" s="46" customFormat="1" ht="8.25" customHeight="1">
      <c r="A120" s="54"/>
      <c r="B120" s="54"/>
      <c r="C120" s="55"/>
      <c r="D120" s="58"/>
      <c r="E120" s="58"/>
      <c r="F120" s="59"/>
      <c r="G120" s="59"/>
      <c r="H120" s="59"/>
      <c r="I120" s="59"/>
      <c r="J120" s="59"/>
      <c r="K120" s="59"/>
      <c r="L120" s="53"/>
      <c r="M120" s="52"/>
      <c r="N120"/>
      <c r="O120"/>
      <c r="U120"/>
      <c r="V120"/>
      <c r="W120"/>
      <c r="X120"/>
      <c r="Y120"/>
      <c r="Z120"/>
      <c r="AA120"/>
      <c r="AB120"/>
      <c r="AC120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</row>
    <row r="121" spans="1:57" ht="22.5" customHeight="1">
      <c r="D121" s="212" t="s">
        <v>76</v>
      </c>
      <c r="E121" s="213"/>
      <c r="F121" s="213"/>
      <c r="G121" s="213"/>
      <c r="H121" s="213"/>
      <c r="I121" s="213"/>
      <c r="J121" s="213"/>
      <c r="K121" s="213"/>
      <c r="N121"/>
      <c r="O121"/>
      <c r="U121"/>
      <c r="V121"/>
      <c r="W121"/>
      <c r="X121"/>
      <c r="Y121"/>
      <c r="Z121"/>
      <c r="AA121"/>
      <c r="AB121"/>
      <c r="AC121"/>
    </row>
    <row r="122" spans="1:57">
      <c r="N122"/>
      <c r="O122"/>
      <c r="U122"/>
      <c r="V122"/>
      <c r="W122"/>
      <c r="X122"/>
      <c r="Y122"/>
      <c r="Z122"/>
      <c r="AA122"/>
      <c r="AB122"/>
      <c r="AC122"/>
    </row>
    <row r="123" spans="1:57">
      <c r="D123" s="1"/>
      <c r="E123" s="1"/>
      <c r="F123" s="1"/>
      <c r="G123" s="1"/>
      <c r="H123" s="1"/>
      <c r="N123"/>
      <c r="O123"/>
      <c r="U123"/>
      <c r="V123"/>
      <c r="W123"/>
      <c r="X123"/>
      <c r="Y123"/>
      <c r="Z123"/>
      <c r="AA123"/>
      <c r="AB123"/>
      <c r="AC123"/>
    </row>
    <row r="124" spans="1:57">
      <c r="N124"/>
      <c r="O124"/>
      <c r="U124"/>
      <c r="V124"/>
      <c r="W124"/>
      <c r="X124"/>
      <c r="Y124"/>
      <c r="Z124"/>
      <c r="AA124"/>
      <c r="AB124"/>
      <c r="AC124"/>
    </row>
    <row r="125" spans="1:57">
      <c r="N125"/>
      <c r="O125"/>
      <c r="U125"/>
      <c r="V125"/>
      <c r="W125"/>
      <c r="X125"/>
      <c r="Y125"/>
      <c r="Z125"/>
      <c r="AA125"/>
      <c r="AB125"/>
      <c r="AC125"/>
    </row>
    <row r="126" spans="1:57">
      <c r="N126"/>
      <c r="O126"/>
      <c r="U126"/>
      <c r="V126"/>
      <c r="W126"/>
      <c r="X126"/>
      <c r="Y126"/>
      <c r="Z126"/>
      <c r="AA126"/>
      <c r="AB126"/>
      <c r="AC126"/>
    </row>
    <row r="127" spans="1:57">
      <c r="N127"/>
      <c r="O127"/>
      <c r="U127"/>
      <c r="V127"/>
      <c r="W127"/>
      <c r="X127"/>
      <c r="Y127"/>
      <c r="Z127"/>
      <c r="AA127"/>
      <c r="AB127"/>
      <c r="AC127"/>
    </row>
    <row r="128" spans="1:57">
      <c r="N128"/>
      <c r="O128"/>
      <c r="U128"/>
      <c r="V128"/>
      <c r="W128"/>
      <c r="X128"/>
      <c r="Y128"/>
      <c r="Z128"/>
      <c r="AA128"/>
      <c r="AB128"/>
      <c r="AC128"/>
    </row>
    <row r="129" spans="14:29">
      <c r="N129"/>
      <c r="O129"/>
      <c r="U129"/>
      <c r="V129"/>
      <c r="W129"/>
      <c r="X129"/>
      <c r="Y129"/>
      <c r="Z129"/>
      <c r="AA129"/>
      <c r="AB129"/>
      <c r="AC129"/>
    </row>
    <row r="130" spans="14:29">
      <c r="N130"/>
      <c r="O130"/>
      <c r="U130"/>
      <c r="V130"/>
      <c r="W130"/>
      <c r="X130"/>
      <c r="Y130"/>
      <c r="Z130"/>
      <c r="AA130"/>
      <c r="AB130"/>
      <c r="AC130"/>
    </row>
    <row r="913" spans="1:1" hidden="1">
      <c r="A913" s="146" t="s">
        <v>123</v>
      </c>
    </row>
    <row r="950" spans="1:1" hidden="1">
      <c r="A950" s="146" t="s">
        <v>123</v>
      </c>
    </row>
    <row r="1000" spans="1:1" hidden="1">
      <c r="A1000" s="146" t="s">
        <v>123</v>
      </c>
    </row>
  </sheetData>
  <sheetProtection sheet="1" objects="1" scenarios="1" selectLockedCells="1"/>
  <dataConsolidate/>
  <mergeCells count="118">
    <mergeCell ref="J13:K13"/>
    <mergeCell ref="J16:K16"/>
    <mergeCell ref="N111:R111"/>
    <mergeCell ref="P32:T33"/>
    <mergeCell ref="C2:M2"/>
    <mergeCell ref="O2:Q2"/>
    <mergeCell ref="T2:U2"/>
    <mergeCell ref="D21:E21"/>
    <mergeCell ref="D20:E20"/>
    <mergeCell ref="D23:E23"/>
    <mergeCell ref="F23:H23"/>
    <mergeCell ref="F11:H11"/>
    <mergeCell ref="F12:H12"/>
    <mergeCell ref="F13:H13"/>
    <mergeCell ref="F16:H16"/>
    <mergeCell ref="F15:H15"/>
    <mergeCell ref="F14:H14"/>
    <mergeCell ref="F20:G20"/>
    <mergeCell ref="F21:G21"/>
    <mergeCell ref="F18:H18"/>
    <mergeCell ref="F17:H17"/>
    <mergeCell ref="F30:H30"/>
    <mergeCell ref="F28:H28"/>
    <mergeCell ref="F27:H27"/>
    <mergeCell ref="F29:H29"/>
    <mergeCell ref="F31:H31"/>
    <mergeCell ref="Z14:AB14"/>
    <mergeCell ref="Z18:AB18"/>
    <mergeCell ref="Z22:AB22"/>
    <mergeCell ref="F26:H26"/>
    <mergeCell ref="F25:H25"/>
    <mergeCell ref="F24:H24"/>
    <mergeCell ref="J15:K15"/>
    <mergeCell ref="J14:K14"/>
    <mergeCell ref="P26:T31"/>
    <mergeCell ref="J11:K11"/>
    <mergeCell ref="J12:K12"/>
    <mergeCell ref="D121:K121"/>
    <mergeCell ref="F32:H32"/>
    <mergeCell ref="F35:H35"/>
    <mergeCell ref="F33:H33"/>
    <mergeCell ref="F34:H34"/>
    <mergeCell ref="I117:J117"/>
    <mergeCell ref="D113:H115"/>
    <mergeCell ref="D117:E117"/>
    <mergeCell ref="G109:H109"/>
    <mergeCell ref="F36:H36"/>
    <mergeCell ref="F37:H37"/>
    <mergeCell ref="F38:H38"/>
    <mergeCell ref="F39:H39"/>
    <mergeCell ref="F40:H40"/>
    <mergeCell ref="F41:H41"/>
    <mergeCell ref="F42:H42"/>
    <mergeCell ref="F48:H48"/>
    <mergeCell ref="F49:H49"/>
    <mergeCell ref="F50:H50"/>
    <mergeCell ref="F51:H51"/>
    <mergeCell ref="F52:H52"/>
    <mergeCell ref="F43:H43"/>
    <mergeCell ref="F44:H44"/>
    <mergeCell ref="F45:H45"/>
    <mergeCell ref="F46:H46"/>
    <mergeCell ref="F47:H47"/>
    <mergeCell ref="F58:H58"/>
    <mergeCell ref="F59:H59"/>
    <mergeCell ref="F60:H60"/>
    <mergeCell ref="F61:H61"/>
    <mergeCell ref="F62:H62"/>
    <mergeCell ref="F53:H53"/>
    <mergeCell ref="F54:H54"/>
    <mergeCell ref="F55:H55"/>
    <mergeCell ref="F56:H56"/>
    <mergeCell ref="F57:H57"/>
    <mergeCell ref="F68:H68"/>
    <mergeCell ref="F69:H69"/>
    <mergeCell ref="F70:H70"/>
    <mergeCell ref="F71:H71"/>
    <mergeCell ref="F72:H72"/>
    <mergeCell ref="F63:H63"/>
    <mergeCell ref="F64:H64"/>
    <mergeCell ref="F65:H65"/>
    <mergeCell ref="F66:H66"/>
    <mergeCell ref="F67:H67"/>
    <mergeCell ref="F83:H83"/>
    <mergeCell ref="F78:H78"/>
    <mergeCell ref="F79:H79"/>
    <mergeCell ref="F80:H80"/>
    <mergeCell ref="F81:H81"/>
    <mergeCell ref="F82:H82"/>
    <mergeCell ref="F73:H73"/>
    <mergeCell ref="F74:H74"/>
    <mergeCell ref="F75:H75"/>
    <mergeCell ref="F76:H76"/>
    <mergeCell ref="F77:H77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102:H102"/>
    <mergeCell ref="F103:H103"/>
    <mergeCell ref="F104:H104"/>
    <mergeCell ref="F105:H105"/>
    <mergeCell ref="F106:H106"/>
    <mergeCell ref="F107:H107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</mergeCells>
  <phoneticPr fontId="5" type="noConversion"/>
  <dataValidations count="9">
    <dataValidation type="decimal" operator="lessThanOrEqual" allowBlank="1" showInputMessage="1" showErrorMessage="1" errorTitle="Invalid Input" error="Please enter a valid numeric_x000a_value." sqref="B114 K112 J110:J111 I24:J107" xr:uid="{00000000-0002-0000-0000-000000000000}">
      <formula1>999999999.99</formula1>
    </dataValidation>
    <dataValidation type="textLength" allowBlank="1" showInputMessage="1" showErrorMessage="1" sqref="E110 E111:H112 D113:H115" xr:uid="{00000000-0002-0000-0000-000001000000}">
      <formula1>1</formula1>
      <formula2>255</formula2>
    </dataValidation>
    <dataValidation type="date" allowBlank="1" showErrorMessage="1" errorTitle="Invalid Input" error="Please enter a valid date." sqref="K6 H21" xr:uid="{00000000-0002-0000-0000-000002000000}">
      <formula1>36526</formula1>
      <formula2>402132</formula2>
    </dataValidation>
    <dataValidation type="textLength" allowBlank="1" showInputMessage="1" showErrorMessage="1" errorTitle="Invalid Input" error="Max characters allowed: 60" sqref="J11:K11 F13:H14 J13:K14 F11:H11" xr:uid="{00000000-0002-0000-0000-000003000000}">
      <formula1>0</formula1>
      <formula2>60</formula2>
    </dataValidation>
    <dataValidation type="textLength" operator="lessThanOrEqual" allowBlank="1" showInputMessage="1" showErrorMessage="1" errorTitle="Invalid Input" error="Max characters allowed: 100" sqref="F24:H107" xr:uid="{00000000-0002-0000-0000-000004000000}">
      <formula1>100</formula1>
    </dataValidation>
    <dataValidation type="textLength" allowBlank="1" showInputMessage="1" showErrorMessage="1" sqref="K7 F18 F15:H17 F19:H19 J15:K16 K21 D21:E21 D24:D107" xr:uid="{00000000-0002-0000-0000-000005000000}">
      <formula1>1</formula1>
      <formula2>30</formula2>
    </dataValidation>
    <dataValidation type="textLength" allowBlank="1" showInputMessage="1" showErrorMessage="1" sqref="F21:G21 I21:J21" xr:uid="{00000000-0002-0000-0000-000006000000}">
      <formula1>1</formula1>
      <formula2>50</formula2>
    </dataValidation>
    <dataValidation type="textLength" allowBlank="1" showInputMessage="1" showErrorMessage="1" errorTitle="Invalid Input" error="Max characters allowed: 60" sqref="J12:K12" xr:uid="{00000000-0002-0000-0000-000007000000}">
      <formula1>0</formula1>
      <formula2>160</formula2>
    </dataValidation>
    <dataValidation type="textLength" allowBlank="1" showInputMessage="1" showErrorMessage="1" errorTitle="Invalid Input" error="Max characters allowed: 60" sqref="F12:H12" xr:uid="{00000000-0002-0000-0000-000008000000}">
      <formula1>0</formula1>
      <formula2>255</formula2>
    </dataValidation>
  </dataValidations>
  <hyperlinks>
    <hyperlink ref="N111" r:id="rId1" display="http://www.office-kit.com" xr:uid="{00000000-0004-0000-0000-000000000000}"/>
    <hyperlink ref="P32" r:id="rId2" display="http://www.InvoicingTemplates.com" xr:uid="{00000000-0004-0000-0000-000004000000}"/>
    <hyperlink ref="A950" r:id="rId3" tooltip="Invoicing Layout with 4 Pages" display="http://www.invoicingtemplate.com/invoicetemplate4pages.html" xr:uid="{00000000-0004-0000-0000-000006000000}"/>
    <hyperlink ref="AIC3" r:id="rId4" tooltip="Invoice Template with 4 Pages" display="http://www.invoicingtemplate.com/invoicetemplate4pages.html" xr:uid="{00000000-0004-0000-0000-000007000000}"/>
    <hyperlink ref="A913" r:id="rId5" tooltip="Invoicing Layout with 4 Pages" display="http://www.invoicingtemplate.com/invoicetemplate4pages.html" xr:uid="{00000000-0004-0000-0000-000008000000}"/>
    <hyperlink ref="AJP3" r:id="rId6" tooltip="Invoice Template with 4 Pages" display="http://www.invoicingtemplate.com/invoicetemplate4pages.html" xr:uid="{00000000-0004-0000-0000-000009000000}"/>
    <hyperlink ref="A1000" r:id="rId7" tooltip="Invoicing Layout with 4 Pages" display="http://www.invoicingtemplate.com/invoicetemplate4pages.html" xr:uid="{00000000-0004-0000-0000-00000A000000}"/>
    <hyperlink ref="AJN3" r:id="rId8" tooltip="Invoice Template with 4 Pages" display="http://www.invoicingtemplate.com/invoicetemplate4pages.html" xr:uid="{00000000-0004-0000-0000-00000B000000}"/>
  </hyperlinks>
  <printOptions horizontalCentered="1" verticalCentered="1"/>
  <pageMargins left="0.25" right="0.25" top="0.5" bottom="0.5" header="0" footer="0"/>
  <pageSetup fitToHeight="0" orientation="portrait" horizontalDpi="300" verticalDpi="300" r:id="rId9"/>
  <headerFooter alignWithMargins="0">
    <oddFooter>Page &amp;P of &amp;N</oddFooter>
  </headerFooter>
  <rowBreaks count="3" manualBreakCount="3">
    <brk id="47" min="3" max="10" man="1"/>
    <brk id="72" min="3" max="10" man="1"/>
    <brk id="97" min="3" max="10" man="1"/>
  </rowBreaks>
  <colBreaks count="1" manualBreakCount="1">
    <brk id="13" max="1048575" man="1"/>
  </colBreaks>
  <drawing r:id="rId10"/>
  <legacyDrawing r:id="rId11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8" r:id="rId12" name="oknWidget_taxablecheck3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25</xdr:row>
                    <xdr:rowOff>9525</xdr:rowOff>
                  </from>
                  <to>
                    <xdr:col>5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3" name="oknWidget_taxablecheck4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26</xdr:row>
                    <xdr:rowOff>9525</xdr:rowOff>
                  </from>
                  <to>
                    <xdr:col>5</xdr:col>
                    <xdr:colOff>28575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4" name="oknWidget_taxablecheck5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27</xdr:row>
                    <xdr:rowOff>0</xdr:rowOff>
                  </from>
                  <to>
                    <xdr:col>5</xdr:col>
                    <xdr:colOff>28575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5" name="oknWidget_taxablecheck6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28</xdr:row>
                    <xdr:rowOff>0</xdr:rowOff>
                  </from>
                  <to>
                    <xdr:col>5</xdr:col>
                    <xdr:colOff>28575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6" name="oknWidget_taxablecheck7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29</xdr:row>
                    <xdr:rowOff>9525</xdr:rowOff>
                  </from>
                  <to>
                    <xdr:col>5</xdr:col>
                    <xdr:colOff>28575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7" name="oknWidget_taxablecheck8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30</xdr:row>
                    <xdr:rowOff>9525</xdr:rowOff>
                  </from>
                  <to>
                    <xdr:col>5</xdr:col>
                    <xdr:colOff>28575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8" name="oknWidget_taxablecheck9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31</xdr:row>
                    <xdr:rowOff>9525</xdr:rowOff>
                  </from>
                  <to>
                    <xdr:col>5</xdr:col>
                    <xdr:colOff>28575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9" name="oknWidget_taxablecheck10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32</xdr:row>
                    <xdr:rowOff>9525</xdr:rowOff>
                  </from>
                  <to>
                    <xdr:col>5</xdr:col>
                    <xdr:colOff>28575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0" name="oknWidget_taxablecheck11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33</xdr:row>
                    <xdr:rowOff>9525</xdr:rowOff>
                  </from>
                  <to>
                    <xdr:col>5</xdr:col>
                    <xdr:colOff>28575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21" name="oknWidget_taxablecheck12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34</xdr:row>
                    <xdr:rowOff>9525</xdr:rowOff>
                  </from>
                  <to>
                    <xdr:col>5</xdr:col>
                    <xdr:colOff>28575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2" name="oknWidget_taxablecheck13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35</xdr:row>
                    <xdr:rowOff>0</xdr:rowOff>
                  </from>
                  <to>
                    <xdr:col>5</xdr:col>
                    <xdr:colOff>28575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3" name="oknWidget_taxablecheck14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36</xdr:row>
                    <xdr:rowOff>0</xdr:rowOff>
                  </from>
                  <to>
                    <xdr:col>5</xdr:col>
                    <xdr:colOff>28575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4" name="oknWidget_taxablecheck15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37</xdr:row>
                    <xdr:rowOff>0</xdr:rowOff>
                  </from>
                  <to>
                    <xdr:col>5</xdr:col>
                    <xdr:colOff>28575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5" name="oknWidget_taxablecheck16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38</xdr:row>
                    <xdr:rowOff>0</xdr:rowOff>
                  </from>
                  <to>
                    <xdr:col>5</xdr:col>
                    <xdr:colOff>28575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6" name="oknWidget_taxablecheck17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39</xdr:row>
                    <xdr:rowOff>0</xdr:rowOff>
                  </from>
                  <to>
                    <xdr:col>5</xdr:col>
                    <xdr:colOff>28575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7" name="oknWidget_taxablecheck18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40</xdr:row>
                    <xdr:rowOff>0</xdr:rowOff>
                  </from>
                  <to>
                    <xdr:col>5</xdr:col>
                    <xdr:colOff>28575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8" name="oknWidget_taxablecheck19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41</xdr:row>
                    <xdr:rowOff>0</xdr:rowOff>
                  </from>
                  <to>
                    <xdr:col>5</xdr:col>
                    <xdr:colOff>28575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9" name="oknWidget_taxablecheck20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42</xdr:row>
                    <xdr:rowOff>0</xdr:rowOff>
                  </from>
                  <to>
                    <xdr:col>5</xdr:col>
                    <xdr:colOff>28575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0" name="oknWidget_taxablecheck21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43</xdr:row>
                    <xdr:rowOff>0</xdr:rowOff>
                  </from>
                  <to>
                    <xdr:col>5</xdr:col>
                    <xdr:colOff>28575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1" name="oknWidget_taxablecheck22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44</xdr:row>
                    <xdr:rowOff>0</xdr:rowOff>
                  </from>
                  <to>
                    <xdr:col>5</xdr:col>
                    <xdr:colOff>28575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2" name="oknWidget_taxablecheck23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45</xdr:row>
                    <xdr:rowOff>0</xdr:rowOff>
                  </from>
                  <to>
                    <xdr:col>5</xdr:col>
                    <xdr:colOff>28575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3" name="oknWidget_taxablecheck24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46</xdr:row>
                    <xdr:rowOff>0</xdr:rowOff>
                  </from>
                  <to>
                    <xdr:col>5</xdr:col>
                    <xdr:colOff>28575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4" name="oknWidget_taxablecheck25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47</xdr:row>
                    <xdr:rowOff>0</xdr:rowOff>
                  </from>
                  <to>
                    <xdr:col>5</xdr:col>
                    <xdr:colOff>28575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5" name="oknWidget_taxablecheck26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48</xdr:row>
                    <xdr:rowOff>0</xdr:rowOff>
                  </from>
                  <to>
                    <xdr:col>5</xdr:col>
                    <xdr:colOff>28575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6" name="oknWidget_taxablecheck27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49</xdr:row>
                    <xdr:rowOff>0</xdr:rowOff>
                  </from>
                  <to>
                    <xdr:col>5</xdr:col>
                    <xdr:colOff>28575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37" name="oknWidget_taxablecheck28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50</xdr:row>
                    <xdr:rowOff>0</xdr:rowOff>
                  </from>
                  <to>
                    <xdr:col>5</xdr:col>
                    <xdr:colOff>28575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8" name="oknWidget_taxablecheck29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51</xdr:row>
                    <xdr:rowOff>0</xdr:rowOff>
                  </from>
                  <to>
                    <xdr:col>5</xdr:col>
                    <xdr:colOff>28575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9" name="oknWidget_taxablecheck30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52</xdr:row>
                    <xdr:rowOff>0</xdr:rowOff>
                  </from>
                  <to>
                    <xdr:col>5</xdr:col>
                    <xdr:colOff>28575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0" name="oknWidget_taxablecheck31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53</xdr:row>
                    <xdr:rowOff>0</xdr:rowOff>
                  </from>
                  <to>
                    <xdr:col>5</xdr:col>
                    <xdr:colOff>28575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1" name="oknWidget_taxablecheck32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54</xdr:row>
                    <xdr:rowOff>0</xdr:rowOff>
                  </from>
                  <to>
                    <xdr:col>5</xdr:col>
                    <xdr:colOff>28575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2" name="oknWidget_taxablecheck33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55</xdr:row>
                    <xdr:rowOff>0</xdr:rowOff>
                  </from>
                  <to>
                    <xdr:col>5</xdr:col>
                    <xdr:colOff>28575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3" name="oknWidget_taxablecheck34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56</xdr:row>
                    <xdr:rowOff>0</xdr:rowOff>
                  </from>
                  <to>
                    <xdr:col>5</xdr:col>
                    <xdr:colOff>28575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4" name="oknWidget_taxablecheck35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57</xdr:row>
                    <xdr:rowOff>0</xdr:rowOff>
                  </from>
                  <to>
                    <xdr:col>5</xdr:col>
                    <xdr:colOff>28575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5" name="oknWidget_taxablecheck36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58</xdr:row>
                    <xdr:rowOff>0</xdr:rowOff>
                  </from>
                  <to>
                    <xdr:col>5</xdr:col>
                    <xdr:colOff>28575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6" name="oknWidget_taxablecheck37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59</xdr:row>
                    <xdr:rowOff>0</xdr:rowOff>
                  </from>
                  <to>
                    <xdr:col>5</xdr:col>
                    <xdr:colOff>28575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47" name="oknWidget_taxablecheck38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60</xdr:row>
                    <xdr:rowOff>0</xdr:rowOff>
                  </from>
                  <to>
                    <xdr:col>5</xdr:col>
                    <xdr:colOff>28575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8" name="oknWidget_taxablecheck39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61</xdr:row>
                    <xdr:rowOff>0</xdr:rowOff>
                  </from>
                  <to>
                    <xdr:col>5</xdr:col>
                    <xdr:colOff>28575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9" name="oknWidget_taxablecheck40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62</xdr:row>
                    <xdr:rowOff>0</xdr:rowOff>
                  </from>
                  <to>
                    <xdr:col>5</xdr:col>
                    <xdr:colOff>28575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0" name="oknWidget_taxablecheck41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63</xdr:row>
                    <xdr:rowOff>0</xdr:rowOff>
                  </from>
                  <to>
                    <xdr:col>5</xdr:col>
                    <xdr:colOff>28575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1" name="oknWidget_taxablecheck42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64</xdr:row>
                    <xdr:rowOff>0</xdr:rowOff>
                  </from>
                  <to>
                    <xdr:col>5</xdr:col>
                    <xdr:colOff>28575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2" name="oknWidget_taxablecheck43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65</xdr:row>
                    <xdr:rowOff>0</xdr:rowOff>
                  </from>
                  <to>
                    <xdr:col>5</xdr:col>
                    <xdr:colOff>28575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3" name="oknWidget_taxablecheck44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66</xdr:row>
                    <xdr:rowOff>0</xdr:rowOff>
                  </from>
                  <to>
                    <xdr:col>5</xdr:col>
                    <xdr:colOff>28575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4" name="oknWidget_taxablecheck45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67</xdr:row>
                    <xdr:rowOff>0</xdr:rowOff>
                  </from>
                  <to>
                    <xdr:col>5</xdr:col>
                    <xdr:colOff>28575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5" name="oknWidget_taxablecheck46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68</xdr:row>
                    <xdr:rowOff>0</xdr:rowOff>
                  </from>
                  <to>
                    <xdr:col>5</xdr:col>
                    <xdr:colOff>28575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6" name="oknWidget_taxablecheck47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69</xdr:row>
                    <xdr:rowOff>0</xdr:rowOff>
                  </from>
                  <to>
                    <xdr:col>5</xdr:col>
                    <xdr:colOff>28575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57" name="oknWidget_taxablecheck48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70</xdr:row>
                    <xdr:rowOff>0</xdr:rowOff>
                  </from>
                  <to>
                    <xdr:col>5</xdr:col>
                    <xdr:colOff>28575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58" name="oknWidget_taxablecheck49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71</xdr:row>
                    <xdr:rowOff>0</xdr:rowOff>
                  </from>
                  <to>
                    <xdr:col>5</xdr:col>
                    <xdr:colOff>28575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59" name="oknWidget_taxablecheck50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72</xdr:row>
                    <xdr:rowOff>0</xdr:rowOff>
                  </from>
                  <to>
                    <xdr:col>5</xdr:col>
                    <xdr:colOff>28575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60" name="oknWidget_taxablecheck51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73</xdr:row>
                    <xdr:rowOff>0</xdr:rowOff>
                  </from>
                  <to>
                    <xdr:col>5</xdr:col>
                    <xdr:colOff>28575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61" name="oknWidget_taxablecheck52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74</xdr:row>
                    <xdr:rowOff>0</xdr:rowOff>
                  </from>
                  <to>
                    <xdr:col>5</xdr:col>
                    <xdr:colOff>28575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62" name="oknWidget_taxablecheck53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75</xdr:row>
                    <xdr:rowOff>0</xdr:rowOff>
                  </from>
                  <to>
                    <xdr:col>5</xdr:col>
                    <xdr:colOff>28575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63" name="oknWidget_taxablecheck54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76</xdr:row>
                    <xdr:rowOff>0</xdr:rowOff>
                  </from>
                  <to>
                    <xdr:col>5</xdr:col>
                    <xdr:colOff>28575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64" name="oknWidget_taxablecheck55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77</xdr:row>
                    <xdr:rowOff>0</xdr:rowOff>
                  </from>
                  <to>
                    <xdr:col>5</xdr:col>
                    <xdr:colOff>28575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65" name="oknWidget_taxablecheck56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78</xdr:row>
                    <xdr:rowOff>0</xdr:rowOff>
                  </from>
                  <to>
                    <xdr:col>5</xdr:col>
                    <xdr:colOff>28575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6" name="oknWidget_taxablecheck57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79</xdr:row>
                    <xdr:rowOff>0</xdr:rowOff>
                  </from>
                  <to>
                    <xdr:col>5</xdr:col>
                    <xdr:colOff>28575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67" name="oknWidget_taxablecheck58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80</xdr:row>
                    <xdr:rowOff>0</xdr:rowOff>
                  </from>
                  <to>
                    <xdr:col>5</xdr:col>
                    <xdr:colOff>28575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68" name="oknWidget_taxablecheck59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81</xdr:row>
                    <xdr:rowOff>0</xdr:rowOff>
                  </from>
                  <to>
                    <xdr:col>5</xdr:col>
                    <xdr:colOff>28575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69" name="oknWidget_taxablecheck60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82</xdr:row>
                    <xdr:rowOff>0</xdr:rowOff>
                  </from>
                  <to>
                    <xdr:col>5</xdr:col>
                    <xdr:colOff>28575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70" name="oknWidget_taxablecheck61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83</xdr:row>
                    <xdr:rowOff>0</xdr:rowOff>
                  </from>
                  <to>
                    <xdr:col>5</xdr:col>
                    <xdr:colOff>28575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1" name="oknWidget_taxablecheck62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84</xdr:row>
                    <xdr:rowOff>0</xdr:rowOff>
                  </from>
                  <to>
                    <xdr:col>5</xdr:col>
                    <xdr:colOff>28575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2" name="oknWidget_taxablecheck63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85</xdr:row>
                    <xdr:rowOff>0</xdr:rowOff>
                  </from>
                  <to>
                    <xdr:col>5</xdr:col>
                    <xdr:colOff>28575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73" name="oknWidget_taxablecheck64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86</xdr:row>
                    <xdr:rowOff>0</xdr:rowOff>
                  </from>
                  <to>
                    <xdr:col>5</xdr:col>
                    <xdr:colOff>28575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4" name="oknWidget_taxablecheck65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87</xdr:row>
                    <xdr:rowOff>0</xdr:rowOff>
                  </from>
                  <to>
                    <xdr:col>5</xdr:col>
                    <xdr:colOff>28575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5" name="oknWidget_taxablecheck66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88</xdr:row>
                    <xdr:rowOff>0</xdr:rowOff>
                  </from>
                  <to>
                    <xdr:col>5</xdr:col>
                    <xdr:colOff>28575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6" name="oknWidget_taxablecheck67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89</xdr:row>
                    <xdr:rowOff>0</xdr:rowOff>
                  </from>
                  <to>
                    <xdr:col>5</xdr:col>
                    <xdr:colOff>28575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77" name="oknWidget_taxablecheck68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90</xdr:row>
                    <xdr:rowOff>0</xdr:rowOff>
                  </from>
                  <to>
                    <xdr:col>5</xdr:col>
                    <xdr:colOff>28575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78" name="oknWidget_taxablecheck69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91</xdr:row>
                    <xdr:rowOff>0</xdr:rowOff>
                  </from>
                  <to>
                    <xdr:col>5</xdr:col>
                    <xdr:colOff>28575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79" name="oknWidget_taxablecheck70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92</xdr:row>
                    <xdr:rowOff>0</xdr:rowOff>
                  </from>
                  <to>
                    <xdr:col>5</xdr:col>
                    <xdr:colOff>28575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0" name="oknWidget_taxablecheck71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93</xdr:row>
                    <xdr:rowOff>0</xdr:rowOff>
                  </from>
                  <to>
                    <xdr:col>5</xdr:col>
                    <xdr:colOff>28575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81" name="oknWidget_taxablecheck72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94</xdr:row>
                    <xdr:rowOff>0</xdr:rowOff>
                  </from>
                  <to>
                    <xdr:col>5</xdr:col>
                    <xdr:colOff>28575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82" name="oknWidget_taxablecheck73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95</xdr:row>
                    <xdr:rowOff>0</xdr:rowOff>
                  </from>
                  <to>
                    <xdr:col>5</xdr:col>
                    <xdr:colOff>28575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83" name="oknWidget_taxablecheck74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96</xdr:row>
                    <xdr:rowOff>0</xdr:rowOff>
                  </from>
                  <to>
                    <xdr:col>5</xdr:col>
                    <xdr:colOff>28575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4" name="oknWidget_taxablecheck75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97</xdr:row>
                    <xdr:rowOff>0</xdr:rowOff>
                  </from>
                  <to>
                    <xdr:col>5</xdr:col>
                    <xdr:colOff>28575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5" name="oknWidget_taxablecheck76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98</xdr:row>
                    <xdr:rowOff>0</xdr:rowOff>
                  </from>
                  <to>
                    <xdr:col>5</xdr:col>
                    <xdr:colOff>28575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86" name="oknWidget_taxablecheck77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99</xdr:row>
                    <xdr:rowOff>0</xdr:rowOff>
                  </from>
                  <to>
                    <xdr:col>5</xdr:col>
                    <xdr:colOff>28575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87" name="oknWidget_taxablecheck78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100</xdr:row>
                    <xdr:rowOff>0</xdr:rowOff>
                  </from>
                  <to>
                    <xdr:col>5</xdr:col>
                    <xdr:colOff>28575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88" name="oknWidget_taxablecheck79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101</xdr:row>
                    <xdr:rowOff>0</xdr:rowOff>
                  </from>
                  <to>
                    <xdr:col>5</xdr:col>
                    <xdr:colOff>28575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89" name="oknWidget_taxablecheck80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102</xdr:row>
                    <xdr:rowOff>0</xdr:rowOff>
                  </from>
                  <to>
                    <xdr:col>5</xdr:col>
                    <xdr:colOff>28575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90" name="oknWidget_taxablecheck81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103</xdr:row>
                    <xdr:rowOff>0</xdr:rowOff>
                  </from>
                  <to>
                    <xdr:col>5</xdr:col>
                    <xdr:colOff>28575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91" name="oknWidget_taxablecheck82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104</xdr:row>
                    <xdr:rowOff>0</xdr:rowOff>
                  </from>
                  <to>
                    <xdr:col>5</xdr:col>
                    <xdr:colOff>28575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2" name="oknWidget_taxablecheck83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105</xdr:row>
                    <xdr:rowOff>0</xdr:rowOff>
                  </from>
                  <to>
                    <xdr:col>5</xdr:col>
                    <xdr:colOff>28575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3" name="oknWidget_taxablecheck1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23</xdr:row>
                    <xdr:rowOff>0</xdr:rowOff>
                  </from>
                  <to>
                    <xdr:col>5</xdr:col>
                    <xdr:colOff>28575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4" name="oknWidget_taxablecheck2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24</xdr:row>
                    <xdr:rowOff>0</xdr:rowOff>
                  </from>
                  <to>
                    <xdr:col>5</xdr:col>
                    <xdr:colOff>28575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95" name="oknWidget_taxablecheck84">
              <controlPr locked="0" defaultSize="0" autoFill="0" autoLine="0" autoPict="0">
                <anchor moveWithCells="1">
                  <from>
                    <xdr:col>3</xdr:col>
                    <xdr:colOff>1095375</xdr:colOff>
                    <xdr:row>106</xdr:row>
                    <xdr:rowOff>0</xdr:rowOff>
                  </from>
                  <to>
                    <xdr:col>5</xdr:col>
                    <xdr:colOff>28575</xdr:colOff>
                    <xdr:row>107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773B6-2CF0-4DD8-823F-16274D3112EC}">
  <sheetPr codeName="Sheet21"/>
  <dimension ref="A1:AE260"/>
  <sheetViews>
    <sheetView showGridLines="0" showRowColHeaders="0" workbookViewId="0">
      <selection activeCell="C10" sqref="C10"/>
    </sheetView>
  </sheetViews>
  <sheetFormatPr defaultColWidth="9.140625" defaultRowHeight="12"/>
  <cols>
    <col min="1" max="1" width="1.28515625" style="6" customWidth="1"/>
    <col min="2" max="2" width="11.42578125" style="6" customWidth="1"/>
    <col min="3" max="3" width="10.5703125" style="164" customWidth="1"/>
    <col min="4" max="4" width="11.85546875" style="18" customWidth="1"/>
    <col min="5" max="5" width="9.28515625" style="11" customWidth="1"/>
    <col min="6" max="6" width="12.140625" style="6" hidden="1" customWidth="1"/>
    <col min="7" max="7" width="11.42578125" style="6" customWidth="1"/>
    <col min="8" max="8" width="12.140625" style="18" hidden="1" customWidth="1"/>
    <col min="9" max="9" width="11.28515625" style="18" hidden="1" customWidth="1"/>
    <col min="10" max="10" width="9.5703125" style="18" hidden="1" customWidth="1"/>
    <col min="11" max="11" width="10.140625" style="18" hidden="1" customWidth="1"/>
    <col min="12" max="12" width="16" style="18" customWidth="1"/>
    <col min="13" max="13" width="14.140625" style="18" customWidth="1"/>
    <col min="14" max="14" width="12.85546875" style="18" customWidth="1"/>
    <col min="15" max="15" width="11.42578125" style="11" hidden="1" customWidth="1"/>
    <col min="16" max="16" width="16.85546875" style="11" hidden="1" customWidth="1"/>
    <col min="17" max="17" width="0" style="6" hidden="1" customWidth="1"/>
    <col min="18" max="16384" width="9.140625" style="6"/>
  </cols>
  <sheetData>
    <row r="1" spans="1:31" s="159" customFormat="1" ht="3.75" customHeight="1">
      <c r="C1" s="160"/>
      <c r="D1" s="161"/>
      <c r="E1" s="162"/>
      <c r="H1" s="161"/>
      <c r="I1" s="161"/>
      <c r="J1" s="161"/>
      <c r="K1" s="161"/>
      <c r="L1" s="161"/>
      <c r="M1" s="161"/>
      <c r="N1" s="161"/>
      <c r="O1" s="162"/>
      <c r="P1" s="162"/>
    </row>
    <row r="2" spans="1:31" s="163" customFormat="1" ht="57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1" ht="6.75" customHeight="1"/>
    <row r="4" spans="1:31" s="165" customFormat="1" ht="33" customHeight="1">
      <c r="B4" s="166" t="str">
        <f>oknCompanyName</f>
        <v>Sales Company Name</v>
      </c>
      <c r="C4" s="167"/>
      <c r="D4" s="168"/>
      <c r="E4" s="169"/>
      <c r="H4" s="168"/>
      <c r="I4" s="168"/>
      <c r="J4" s="170"/>
      <c r="K4" s="168"/>
      <c r="L4" s="171"/>
      <c r="M4" s="236" t="s">
        <v>126</v>
      </c>
      <c r="N4" s="236"/>
      <c r="O4" s="169"/>
      <c r="P4" s="169"/>
    </row>
    <row r="5" spans="1:31" ht="18" customHeight="1">
      <c r="B5" s="6" t="str">
        <f>oknCompanyAddress</f>
        <v>address</v>
      </c>
    </row>
    <row r="6" spans="1:31" ht="18" customHeight="1">
      <c r="B6" s="6" t="str">
        <f>oknCompanyCityStateZip</f>
        <v>City, State ZIP</v>
      </c>
      <c r="M6" s="172"/>
    </row>
    <row r="7" spans="1:31" ht="18" customHeight="1">
      <c r="B7" s="6" t="str">
        <f>oknCompanyContact</f>
        <v>Phone, Email, Web Address</v>
      </c>
    </row>
    <row r="8" spans="1:31" ht="18" customHeight="1">
      <c r="K8" s="173"/>
    </row>
    <row r="9" spans="1:31" ht="18" customHeight="1">
      <c r="B9" s="174" t="s">
        <v>32</v>
      </c>
    </row>
    <row r="10" spans="1:31" ht="18" customHeight="1">
      <c r="B10" s="36" t="s">
        <v>30</v>
      </c>
      <c r="C10" s="175"/>
      <c r="D10"/>
      <c r="E10"/>
      <c r="F10"/>
      <c r="G10"/>
      <c r="H10"/>
      <c r="I10"/>
      <c r="J10"/>
      <c r="K10"/>
      <c r="L10"/>
      <c r="M10"/>
      <c r="N10"/>
    </row>
    <row r="11" spans="1:31" ht="18" customHeight="1">
      <c r="B11" s="36" t="s">
        <v>31</v>
      </c>
      <c r="C11" s="175"/>
      <c r="D11"/>
      <c r="E11"/>
      <c r="F11"/>
      <c r="G11"/>
      <c r="H11"/>
      <c r="I11"/>
      <c r="J11"/>
      <c r="K11"/>
      <c r="L11"/>
      <c r="M11"/>
      <c r="N11"/>
    </row>
    <row r="12" spans="1:31" ht="4.5" customHeight="1"/>
    <row r="13" spans="1:31" s="11" customFormat="1" ht="15.75" customHeight="1">
      <c r="B13" s="176" t="s">
        <v>50</v>
      </c>
      <c r="C13" s="177" t="s">
        <v>29</v>
      </c>
      <c r="D13" s="178" t="s">
        <v>49</v>
      </c>
      <c r="E13" s="179" t="s">
        <v>33</v>
      </c>
      <c r="F13" s="179" t="s">
        <v>40</v>
      </c>
      <c r="G13" s="179" t="s">
        <v>41</v>
      </c>
      <c r="H13" s="178" t="s">
        <v>34</v>
      </c>
      <c r="I13" s="178" t="s">
        <v>35</v>
      </c>
      <c r="J13" s="178" t="str">
        <f>oknTax1Name</f>
        <v>SALES TAX</v>
      </c>
      <c r="K13" s="178" t="str">
        <f>oknTax2Name</f>
        <v>GST</v>
      </c>
      <c r="L13" s="178" t="s">
        <v>36</v>
      </c>
      <c r="M13" s="178" t="s">
        <v>37</v>
      </c>
      <c r="N13" s="178" t="s">
        <v>38</v>
      </c>
      <c r="O13" s="14" t="s">
        <v>39</v>
      </c>
      <c r="P13" s="14" t="s">
        <v>51</v>
      </c>
      <c r="Q13" s="17" t="s">
        <v>87</v>
      </c>
    </row>
    <row r="14" spans="1:31">
      <c r="B14" s="180"/>
    </row>
    <row r="15" spans="1:31">
      <c r="B15" s="180"/>
    </row>
    <row r="16" spans="1:31">
      <c r="B16" s="180"/>
    </row>
    <row r="17" spans="2:2">
      <c r="B17" s="180"/>
    </row>
    <row r="18" spans="2:2">
      <c r="B18" s="180"/>
    </row>
    <row r="19" spans="2:2">
      <c r="B19" s="180"/>
    </row>
    <row r="20" spans="2:2">
      <c r="B20" s="180"/>
    </row>
    <row r="21" spans="2:2">
      <c r="B21" s="180"/>
    </row>
    <row r="22" spans="2:2">
      <c r="B22" s="180"/>
    </row>
    <row r="23" spans="2:2">
      <c r="B23" s="180"/>
    </row>
    <row r="24" spans="2:2">
      <c r="B24" s="180"/>
    </row>
    <row r="25" spans="2:2">
      <c r="B25" s="180"/>
    </row>
    <row r="26" spans="2:2">
      <c r="B26" s="180"/>
    </row>
    <row r="27" spans="2:2">
      <c r="B27" s="180"/>
    </row>
    <row r="28" spans="2:2">
      <c r="B28" s="180"/>
    </row>
    <row r="29" spans="2:2">
      <c r="B29" s="180"/>
    </row>
    <row r="30" spans="2:2">
      <c r="B30" s="180"/>
    </row>
    <row r="31" spans="2:2">
      <c r="B31" s="180"/>
    </row>
    <row r="32" spans="2:2">
      <c r="B32" s="180"/>
    </row>
    <row r="33" spans="2:2">
      <c r="B33" s="180"/>
    </row>
    <row r="34" spans="2:2">
      <c r="B34" s="180"/>
    </row>
    <row r="35" spans="2:2">
      <c r="B35" s="180"/>
    </row>
    <row r="36" spans="2:2">
      <c r="B36" s="180"/>
    </row>
    <row r="37" spans="2:2">
      <c r="B37" s="180"/>
    </row>
    <row r="38" spans="2:2">
      <c r="B38" s="180"/>
    </row>
    <row r="39" spans="2:2">
      <c r="B39" s="180"/>
    </row>
    <row r="40" spans="2:2">
      <c r="B40" s="180"/>
    </row>
    <row r="41" spans="2:2">
      <c r="B41" s="180"/>
    </row>
    <row r="42" spans="2:2">
      <c r="B42" s="180"/>
    </row>
    <row r="43" spans="2:2">
      <c r="B43" s="180"/>
    </row>
    <row r="44" spans="2:2">
      <c r="B44" s="180"/>
    </row>
    <row r="45" spans="2:2">
      <c r="B45" s="180"/>
    </row>
    <row r="46" spans="2:2">
      <c r="B46" s="180"/>
    </row>
    <row r="47" spans="2:2">
      <c r="B47" s="180"/>
    </row>
    <row r="48" spans="2:2">
      <c r="B48" s="180"/>
    </row>
    <row r="49" spans="2:2">
      <c r="B49" s="180"/>
    </row>
    <row r="50" spans="2:2">
      <c r="B50" s="180"/>
    </row>
    <row r="51" spans="2:2">
      <c r="B51" s="180"/>
    </row>
    <row r="52" spans="2:2">
      <c r="B52" s="180"/>
    </row>
    <row r="53" spans="2:2">
      <c r="B53" s="180"/>
    </row>
    <row r="54" spans="2:2">
      <c r="B54" s="180"/>
    </row>
    <row r="55" spans="2:2">
      <c r="B55" s="180"/>
    </row>
    <row r="56" spans="2:2">
      <c r="B56" s="180"/>
    </row>
    <row r="57" spans="2:2">
      <c r="B57" s="180"/>
    </row>
    <row r="58" spans="2:2">
      <c r="B58" s="180"/>
    </row>
    <row r="59" spans="2:2">
      <c r="B59" s="180"/>
    </row>
    <row r="60" spans="2:2">
      <c r="B60" s="180"/>
    </row>
    <row r="61" spans="2:2">
      <c r="B61" s="180"/>
    </row>
    <row r="62" spans="2:2">
      <c r="B62" s="180"/>
    </row>
    <row r="63" spans="2:2">
      <c r="B63" s="180"/>
    </row>
    <row r="64" spans="2:2">
      <c r="B64" s="180"/>
    </row>
    <row r="65" spans="2:2">
      <c r="B65" s="180"/>
    </row>
    <row r="66" spans="2:2">
      <c r="B66" s="180"/>
    </row>
    <row r="67" spans="2:2">
      <c r="B67" s="180"/>
    </row>
    <row r="68" spans="2:2">
      <c r="B68" s="180"/>
    </row>
    <row r="69" spans="2:2">
      <c r="B69" s="180"/>
    </row>
    <row r="70" spans="2:2">
      <c r="B70" s="180"/>
    </row>
    <row r="71" spans="2:2">
      <c r="B71" s="180"/>
    </row>
    <row r="72" spans="2:2">
      <c r="B72" s="180"/>
    </row>
    <row r="73" spans="2:2">
      <c r="B73" s="180"/>
    </row>
    <row r="74" spans="2:2">
      <c r="B74" s="180"/>
    </row>
    <row r="75" spans="2:2">
      <c r="B75" s="180"/>
    </row>
    <row r="76" spans="2:2">
      <c r="B76" s="180"/>
    </row>
    <row r="77" spans="2:2">
      <c r="B77" s="180"/>
    </row>
    <row r="78" spans="2:2">
      <c r="B78" s="180"/>
    </row>
    <row r="79" spans="2:2">
      <c r="B79" s="180"/>
    </row>
    <row r="80" spans="2:2">
      <c r="B80" s="180"/>
    </row>
    <row r="81" spans="2:2">
      <c r="B81" s="180"/>
    </row>
    <row r="82" spans="2:2">
      <c r="B82" s="180"/>
    </row>
    <row r="83" spans="2:2">
      <c r="B83" s="180"/>
    </row>
    <row r="84" spans="2:2">
      <c r="B84" s="180"/>
    </row>
    <row r="85" spans="2:2">
      <c r="B85" s="180"/>
    </row>
    <row r="86" spans="2:2">
      <c r="B86" s="180"/>
    </row>
    <row r="87" spans="2:2">
      <c r="B87" s="180"/>
    </row>
    <row r="88" spans="2:2">
      <c r="B88" s="180"/>
    </row>
    <row r="89" spans="2:2">
      <c r="B89" s="180"/>
    </row>
    <row r="90" spans="2:2">
      <c r="B90" s="180"/>
    </row>
    <row r="91" spans="2:2">
      <c r="B91" s="180"/>
    </row>
    <row r="92" spans="2:2">
      <c r="B92" s="180"/>
    </row>
    <row r="93" spans="2:2">
      <c r="B93" s="180"/>
    </row>
    <row r="94" spans="2:2">
      <c r="B94" s="180"/>
    </row>
    <row r="95" spans="2:2">
      <c r="B95" s="180"/>
    </row>
    <row r="96" spans="2:2">
      <c r="B96" s="180"/>
    </row>
    <row r="97" spans="2:2">
      <c r="B97" s="180"/>
    </row>
    <row r="98" spans="2:2">
      <c r="B98" s="180"/>
    </row>
    <row r="99" spans="2:2">
      <c r="B99" s="180"/>
    </row>
    <row r="100" spans="2:2">
      <c r="B100" s="180"/>
    </row>
    <row r="101" spans="2:2">
      <c r="B101" s="180"/>
    </row>
    <row r="102" spans="2:2">
      <c r="B102" s="180"/>
    </row>
    <row r="103" spans="2:2">
      <c r="B103" s="180"/>
    </row>
    <row r="104" spans="2:2">
      <c r="B104" s="180"/>
    </row>
    <row r="105" spans="2:2">
      <c r="B105" s="180"/>
    </row>
    <row r="106" spans="2:2">
      <c r="B106" s="180"/>
    </row>
    <row r="107" spans="2:2">
      <c r="B107" s="180"/>
    </row>
    <row r="108" spans="2:2">
      <c r="B108" s="180"/>
    </row>
    <row r="109" spans="2:2">
      <c r="B109" s="180"/>
    </row>
    <row r="110" spans="2:2">
      <c r="B110" s="180"/>
    </row>
    <row r="111" spans="2:2">
      <c r="B111" s="180"/>
    </row>
    <row r="112" spans="2:2">
      <c r="B112" s="180"/>
    </row>
    <row r="113" spans="2:2">
      <c r="B113" s="180"/>
    </row>
    <row r="114" spans="2:2">
      <c r="B114" s="180"/>
    </row>
    <row r="115" spans="2:2">
      <c r="B115" s="180"/>
    </row>
    <row r="116" spans="2:2">
      <c r="B116" s="180"/>
    </row>
    <row r="117" spans="2:2">
      <c r="B117" s="180"/>
    </row>
    <row r="118" spans="2:2">
      <c r="B118" s="180"/>
    </row>
    <row r="119" spans="2:2">
      <c r="B119" s="180"/>
    </row>
    <row r="120" spans="2:2">
      <c r="B120" s="180"/>
    </row>
    <row r="121" spans="2:2">
      <c r="B121" s="180"/>
    </row>
    <row r="122" spans="2:2">
      <c r="B122" s="180"/>
    </row>
    <row r="123" spans="2:2">
      <c r="B123" s="180"/>
    </row>
    <row r="124" spans="2:2">
      <c r="B124" s="180"/>
    </row>
    <row r="125" spans="2:2">
      <c r="B125" s="180"/>
    </row>
    <row r="126" spans="2:2">
      <c r="B126" s="180"/>
    </row>
    <row r="127" spans="2:2">
      <c r="B127" s="180"/>
    </row>
    <row r="128" spans="2:2">
      <c r="B128" s="180"/>
    </row>
    <row r="129" spans="2:2">
      <c r="B129" s="180"/>
    </row>
    <row r="130" spans="2:2">
      <c r="B130" s="180"/>
    </row>
    <row r="131" spans="2:2">
      <c r="B131" s="180"/>
    </row>
    <row r="132" spans="2:2">
      <c r="B132" s="180"/>
    </row>
    <row r="133" spans="2:2">
      <c r="B133" s="180"/>
    </row>
    <row r="134" spans="2:2">
      <c r="B134" s="180"/>
    </row>
    <row r="135" spans="2:2">
      <c r="B135" s="180"/>
    </row>
    <row r="136" spans="2:2">
      <c r="B136" s="180"/>
    </row>
    <row r="137" spans="2:2">
      <c r="B137" s="180"/>
    </row>
    <row r="138" spans="2:2">
      <c r="B138" s="180"/>
    </row>
    <row r="139" spans="2:2">
      <c r="B139" s="180"/>
    </row>
    <row r="140" spans="2:2">
      <c r="B140" s="180"/>
    </row>
    <row r="141" spans="2:2">
      <c r="B141" s="180"/>
    </row>
    <row r="142" spans="2:2">
      <c r="B142" s="180"/>
    </row>
    <row r="143" spans="2:2">
      <c r="B143" s="180"/>
    </row>
    <row r="144" spans="2:2">
      <c r="B144" s="180"/>
    </row>
    <row r="145" spans="2:2">
      <c r="B145" s="180"/>
    </row>
    <row r="146" spans="2:2">
      <c r="B146" s="180"/>
    </row>
    <row r="147" spans="2:2">
      <c r="B147" s="180"/>
    </row>
    <row r="148" spans="2:2">
      <c r="B148" s="180"/>
    </row>
    <row r="149" spans="2:2">
      <c r="B149" s="180"/>
    </row>
    <row r="150" spans="2:2">
      <c r="B150" s="180"/>
    </row>
    <row r="151" spans="2:2">
      <c r="B151" s="180"/>
    </row>
    <row r="152" spans="2:2">
      <c r="B152" s="180"/>
    </row>
    <row r="153" spans="2:2">
      <c r="B153" s="180"/>
    </row>
    <row r="154" spans="2:2">
      <c r="B154" s="180"/>
    </row>
    <row r="155" spans="2:2">
      <c r="B155" s="180"/>
    </row>
    <row r="156" spans="2:2">
      <c r="B156" s="180"/>
    </row>
    <row r="157" spans="2:2">
      <c r="B157" s="180"/>
    </row>
    <row r="158" spans="2:2">
      <c r="B158" s="180"/>
    </row>
    <row r="159" spans="2:2">
      <c r="B159" s="180"/>
    </row>
    <row r="160" spans="2:2">
      <c r="B160" s="180"/>
    </row>
    <row r="161" spans="2:2">
      <c r="B161" s="180"/>
    </row>
    <row r="162" spans="2:2">
      <c r="B162" s="180"/>
    </row>
    <row r="163" spans="2:2">
      <c r="B163" s="180"/>
    </row>
    <row r="164" spans="2:2">
      <c r="B164" s="180"/>
    </row>
    <row r="165" spans="2:2">
      <c r="B165" s="180"/>
    </row>
    <row r="166" spans="2:2">
      <c r="B166" s="180"/>
    </row>
    <row r="167" spans="2:2">
      <c r="B167" s="180"/>
    </row>
    <row r="168" spans="2:2">
      <c r="B168" s="180"/>
    </row>
    <row r="169" spans="2:2">
      <c r="B169" s="180"/>
    </row>
    <row r="170" spans="2:2">
      <c r="B170" s="180"/>
    </row>
    <row r="171" spans="2:2">
      <c r="B171" s="180"/>
    </row>
    <row r="172" spans="2:2">
      <c r="B172" s="180"/>
    </row>
    <row r="173" spans="2:2">
      <c r="B173" s="180"/>
    </row>
    <row r="174" spans="2:2">
      <c r="B174" s="180"/>
    </row>
    <row r="175" spans="2:2">
      <c r="B175" s="180"/>
    </row>
    <row r="176" spans="2:2">
      <c r="B176" s="180"/>
    </row>
    <row r="177" spans="2:2">
      <c r="B177" s="180"/>
    </row>
    <row r="178" spans="2:2">
      <c r="B178" s="180"/>
    </row>
    <row r="179" spans="2:2">
      <c r="B179" s="180"/>
    </row>
    <row r="180" spans="2:2">
      <c r="B180" s="180"/>
    </row>
    <row r="181" spans="2:2">
      <c r="B181" s="180"/>
    </row>
    <row r="182" spans="2:2">
      <c r="B182" s="180"/>
    </row>
    <row r="183" spans="2:2">
      <c r="B183" s="180"/>
    </row>
    <row r="184" spans="2:2">
      <c r="B184" s="180"/>
    </row>
    <row r="185" spans="2:2">
      <c r="B185" s="180"/>
    </row>
    <row r="186" spans="2:2">
      <c r="B186" s="180"/>
    </row>
    <row r="187" spans="2:2">
      <c r="B187" s="180"/>
    </row>
    <row r="188" spans="2:2">
      <c r="B188" s="180"/>
    </row>
    <row r="189" spans="2:2">
      <c r="B189" s="180"/>
    </row>
    <row r="190" spans="2:2">
      <c r="B190" s="180"/>
    </row>
    <row r="191" spans="2:2">
      <c r="B191" s="180"/>
    </row>
    <row r="192" spans="2:2">
      <c r="B192" s="180"/>
    </row>
    <row r="193" spans="2:2">
      <c r="B193" s="180"/>
    </row>
    <row r="194" spans="2:2">
      <c r="B194" s="180"/>
    </row>
    <row r="195" spans="2:2">
      <c r="B195" s="180"/>
    </row>
    <row r="196" spans="2:2">
      <c r="B196" s="180"/>
    </row>
    <row r="197" spans="2:2">
      <c r="B197" s="180"/>
    </row>
    <row r="198" spans="2:2">
      <c r="B198" s="180"/>
    </row>
    <row r="199" spans="2:2">
      <c r="B199" s="180"/>
    </row>
    <row r="200" spans="2:2">
      <c r="B200" s="180"/>
    </row>
    <row r="201" spans="2:2">
      <c r="B201" s="180"/>
    </row>
    <row r="202" spans="2:2">
      <c r="B202" s="180"/>
    </row>
    <row r="203" spans="2:2">
      <c r="B203" s="180"/>
    </row>
    <row r="204" spans="2:2">
      <c r="B204" s="180"/>
    </row>
    <row r="205" spans="2:2">
      <c r="B205" s="180"/>
    </row>
    <row r="206" spans="2:2">
      <c r="B206" s="180"/>
    </row>
    <row r="207" spans="2:2">
      <c r="B207" s="180"/>
    </row>
    <row r="208" spans="2:2">
      <c r="B208" s="180"/>
    </row>
    <row r="209" spans="2:2">
      <c r="B209" s="180"/>
    </row>
    <row r="210" spans="2:2">
      <c r="B210" s="180"/>
    </row>
    <row r="211" spans="2:2">
      <c r="B211" s="180"/>
    </row>
    <row r="212" spans="2:2">
      <c r="B212" s="180"/>
    </row>
    <row r="213" spans="2:2">
      <c r="B213" s="180"/>
    </row>
    <row r="214" spans="2:2">
      <c r="B214" s="180"/>
    </row>
    <row r="215" spans="2:2">
      <c r="B215" s="180"/>
    </row>
    <row r="216" spans="2:2">
      <c r="B216" s="180"/>
    </row>
    <row r="217" spans="2:2">
      <c r="B217" s="180"/>
    </row>
    <row r="218" spans="2:2">
      <c r="B218" s="180"/>
    </row>
    <row r="219" spans="2:2">
      <c r="B219" s="180"/>
    </row>
    <row r="220" spans="2:2">
      <c r="B220" s="180"/>
    </row>
    <row r="221" spans="2:2">
      <c r="B221" s="180"/>
    </row>
    <row r="222" spans="2:2">
      <c r="B222" s="180"/>
    </row>
    <row r="223" spans="2:2">
      <c r="B223" s="180"/>
    </row>
    <row r="224" spans="2:2">
      <c r="B224" s="180"/>
    </row>
    <row r="225" spans="2:2">
      <c r="B225" s="180"/>
    </row>
    <row r="226" spans="2:2">
      <c r="B226" s="180"/>
    </row>
    <row r="227" spans="2:2">
      <c r="B227" s="180"/>
    </row>
    <row r="228" spans="2:2">
      <c r="B228" s="180"/>
    </row>
    <row r="229" spans="2:2">
      <c r="B229" s="180"/>
    </row>
    <row r="230" spans="2:2">
      <c r="B230" s="180"/>
    </row>
    <row r="231" spans="2:2">
      <c r="B231" s="180"/>
    </row>
    <row r="232" spans="2:2">
      <c r="B232" s="180"/>
    </row>
    <row r="233" spans="2:2">
      <c r="B233" s="180"/>
    </row>
    <row r="234" spans="2:2">
      <c r="B234" s="180"/>
    </row>
    <row r="235" spans="2:2">
      <c r="B235" s="180"/>
    </row>
    <row r="236" spans="2:2">
      <c r="B236" s="180"/>
    </row>
    <row r="237" spans="2:2">
      <c r="B237" s="180"/>
    </row>
    <row r="238" spans="2:2">
      <c r="B238" s="180"/>
    </row>
    <row r="239" spans="2:2">
      <c r="B239" s="180"/>
    </row>
    <row r="240" spans="2:2">
      <c r="B240" s="180"/>
    </row>
    <row r="241" spans="2:2">
      <c r="B241" s="180"/>
    </row>
    <row r="242" spans="2:2">
      <c r="B242" s="180"/>
    </row>
    <row r="243" spans="2:2">
      <c r="B243" s="180"/>
    </row>
    <row r="244" spans="2:2">
      <c r="B244" s="180"/>
    </row>
    <row r="245" spans="2:2">
      <c r="B245" s="180"/>
    </row>
    <row r="246" spans="2:2">
      <c r="B246" s="180"/>
    </row>
    <row r="247" spans="2:2">
      <c r="B247" s="180"/>
    </row>
    <row r="248" spans="2:2">
      <c r="B248" s="180"/>
    </row>
    <row r="249" spans="2:2">
      <c r="B249" s="180"/>
    </row>
    <row r="250" spans="2:2">
      <c r="B250" s="180"/>
    </row>
    <row r="251" spans="2:2">
      <c r="B251" s="180"/>
    </row>
    <row r="252" spans="2:2">
      <c r="B252" s="180"/>
    </row>
    <row r="253" spans="2:2">
      <c r="B253" s="180"/>
    </row>
    <row r="254" spans="2:2">
      <c r="B254" s="180"/>
    </row>
    <row r="255" spans="2:2">
      <c r="B255" s="180"/>
    </row>
    <row r="256" spans="2:2">
      <c r="B256" s="180"/>
    </row>
    <row r="257" spans="2:2">
      <c r="B257" s="180"/>
    </row>
    <row r="258" spans="2:2">
      <c r="B258" s="180"/>
    </row>
    <row r="259" spans="2:2">
      <c r="B259" s="180"/>
    </row>
    <row r="260" spans="2:2">
      <c r="B260" s="180"/>
    </row>
  </sheetData>
  <mergeCells count="2">
    <mergeCell ref="A2:AE2"/>
    <mergeCell ref="M4:N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28F18-E9C8-4631-AB1E-6D7593BD681B}">
  <sheetPr codeName="Sheet3"/>
  <dimension ref="A1:AE12"/>
  <sheetViews>
    <sheetView showGridLines="0" showRowColHeaders="0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C9" sqref="C9"/>
    </sheetView>
  </sheetViews>
  <sheetFormatPr defaultColWidth="9.140625" defaultRowHeight="12"/>
  <cols>
    <col min="1" max="1" width="0.7109375" style="6" customWidth="1"/>
    <col min="2" max="2" width="13.28515625" style="6" customWidth="1"/>
    <col min="3" max="3" width="11.42578125" style="164" customWidth="1"/>
    <col min="4" max="4" width="25.5703125" style="13" customWidth="1"/>
    <col min="5" max="5" width="10.42578125" style="11" customWidth="1"/>
    <col min="6" max="6" width="12.28515625" style="18" hidden="1" customWidth="1"/>
    <col min="7" max="7" width="9.42578125" style="18" hidden="1" customWidth="1"/>
    <col min="8" max="8" width="7.5703125" style="18" hidden="1" customWidth="1"/>
    <col min="9" max="9" width="14.5703125" style="18" hidden="1" customWidth="1"/>
    <col min="10" max="10" width="11.28515625" style="18" customWidth="1"/>
    <col min="11" max="11" width="12.5703125" style="18" customWidth="1"/>
    <col min="12" max="12" width="11.5703125" style="18" hidden="1" customWidth="1"/>
    <col min="13" max="13" width="11.42578125" style="18" customWidth="1"/>
    <col min="14" max="14" width="11.140625" style="11" hidden="1" customWidth="1"/>
    <col min="15" max="15" width="13.28515625" style="11" hidden="1" customWidth="1"/>
    <col min="16" max="16" width="12.42578125" style="11" hidden="1" customWidth="1"/>
    <col min="17" max="17" width="16" style="11" hidden="1" customWidth="1"/>
    <col min="18" max="16384" width="9.140625" style="6"/>
  </cols>
  <sheetData>
    <row r="1" spans="1:31" s="159" customFormat="1" ht="3.75" customHeight="1">
      <c r="C1" s="160"/>
      <c r="D1" s="161"/>
      <c r="E1" s="162"/>
      <c r="H1" s="161"/>
      <c r="I1" s="161"/>
      <c r="J1" s="161"/>
      <c r="K1" s="161"/>
      <c r="L1" s="161"/>
      <c r="M1" s="161"/>
      <c r="N1" s="161"/>
      <c r="O1" s="162"/>
      <c r="P1" s="162"/>
    </row>
    <row r="2" spans="1:31" s="163" customFormat="1" ht="57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1" ht="3.75" customHeight="1"/>
    <row r="4" spans="1:31" s="181" customFormat="1" ht="33" customHeight="1">
      <c r="B4" s="182" t="str">
        <f>oknCompanyName</f>
        <v>Sales Company Name</v>
      </c>
      <c r="C4" s="183"/>
      <c r="D4" s="184"/>
      <c r="E4" s="185"/>
      <c r="F4" s="186"/>
      <c r="G4" s="186"/>
      <c r="H4" s="186"/>
      <c r="I4" s="186"/>
      <c r="J4" s="237" t="s">
        <v>127</v>
      </c>
      <c r="K4" s="237"/>
      <c r="L4" s="237"/>
      <c r="M4" s="237"/>
      <c r="N4" s="185"/>
      <c r="O4" s="185"/>
      <c r="P4" s="185"/>
      <c r="Q4" s="185"/>
    </row>
    <row r="5" spans="1:31">
      <c r="B5" s="6" t="str">
        <f>oknCompanyAddress</f>
        <v>address</v>
      </c>
    </row>
    <row r="6" spans="1:31">
      <c r="B6" s="6" t="str">
        <f>oknCompanyCityStateZip</f>
        <v>City, State ZIP</v>
      </c>
      <c r="M6" s="172"/>
    </row>
    <row r="7" spans="1:31">
      <c r="B7" s="6" t="str">
        <f>oknCompanyContact</f>
        <v>Phone, Email, Web Address</v>
      </c>
    </row>
    <row r="8" spans="1:31" ht="21" customHeight="1">
      <c r="B8" s="174" t="s">
        <v>32</v>
      </c>
      <c r="K8" s="173"/>
    </row>
    <row r="9" spans="1:31" ht="11.25" customHeight="1">
      <c r="B9" s="36" t="s">
        <v>30</v>
      </c>
      <c r="C9" s="175"/>
    </row>
    <row r="10" spans="1:31">
      <c r="B10" s="36" t="s">
        <v>31</v>
      </c>
      <c r="C10" s="175"/>
    </row>
    <row r="11" spans="1:31" ht="4.5" customHeight="1"/>
    <row r="12" spans="1:31" s="11" customFormat="1" ht="15.75" customHeight="1">
      <c r="B12" s="187" t="s">
        <v>52</v>
      </c>
      <c r="C12" s="188" t="s">
        <v>29</v>
      </c>
      <c r="D12" s="187" t="s">
        <v>53</v>
      </c>
      <c r="E12" s="187" t="s">
        <v>33</v>
      </c>
      <c r="F12" s="189" t="s">
        <v>49</v>
      </c>
      <c r="G12" s="189" t="str">
        <f>oknTax1Name</f>
        <v>SALES TAX</v>
      </c>
      <c r="H12" s="189" t="str">
        <f>oknTax2Name</f>
        <v>GST</v>
      </c>
      <c r="I12" s="189" t="s">
        <v>54</v>
      </c>
      <c r="J12" s="189" t="s">
        <v>37</v>
      </c>
      <c r="K12" s="189" t="s">
        <v>38</v>
      </c>
      <c r="L12" s="189" t="s">
        <v>34</v>
      </c>
      <c r="M12" s="189" t="s">
        <v>36</v>
      </c>
      <c r="N12" s="14" t="s">
        <v>39</v>
      </c>
      <c r="O12" s="14" t="s">
        <v>40</v>
      </c>
      <c r="P12" s="14" t="s">
        <v>41</v>
      </c>
      <c r="Q12" s="14" t="s">
        <v>51</v>
      </c>
    </row>
  </sheetData>
  <mergeCells count="2">
    <mergeCell ref="A2:AE2"/>
    <mergeCell ref="J4:M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9E5BD-F976-4DFF-8ADC-FAF53E7FCCC1}">
  <sheetPr codeName="Sheet4"/>
  <dimension ref="A1:AE12"/>
  <sheetViews>
    <sheetView showGridLines="0" showRowColHeaders="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C9" sqref="C9"/>
    </sheetView>
  </sheetViews>
  <sheetFormatPr defaultColWidth="9.140625" defaultRowHeight="12"/>
  <cols>
    <col min="1" max="1" width="1" style="6" customWidth="1"/>
    <col min="2" max="2" width="13.5703125" style="6" customWidth="1"/>
    <col min="3" max="3" width="13.42578125" style="164" customWidth="1"/>
    <col min="4" max="4" width="10.5703125" style="13" customWidth="1"/>
    <col min="5" max="5" width="17.85546875" style="13" customWidth="1"/>
    <col min="6" max="6" width="9.42578125" style="6" customWidth="1"/>
    <col min="7" max="7" width="9.140625" style="12"/>
    <col min="8" max="9" width="10.5703125" style="12" customWidth="1"/>
    <col min="10" max="16384" width="9.140625" style="6"/>
  </cols>
  <sheetData>
    <row r="1" spans="1:31" s="159" customFormat="1" ht="3.75" customHeight="1">
      <c r="C1" s="160"/>
      <c r="D1" s="161"/>
      <c r="E1" s="162"/>
      <c r="H1" s="161"/>
      <c r="I1" s="161"/>
      <c r="J1" s="161"/>
      <c r="K1" s="161"/>
      <c r="L1" s="161"/>
      <c r="M1" s="161"/>
      <c r="N1" s="161"/>
      <c r="O1" s="162"/>
      <c r="P1" s="162"/>
    </row>
    <row r="2" spans="1:31" s="163" customFormat="1" ht="57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1" ht="4.5" customHeight="1"/>
    <row r="4" spans="1:31" s="181" customFormat="1" ht="33" customHeight="1">
      <c r="B4" s="181" t="str">
        <f>oknCompanyName</f>
        <v>Sales Company Name</v>
      </c>
      <c r="C4" s="183"/>
      <c r="D4" s="184"/>
      <c r="E4" s="184"/>
      <c r="G4" s="238" t="s">
        <v>128</v>
      </c>
      <c r="H4" s="238"/>
      <c r="I4" s="238"/>
      <c r="L4" s="190"/>
    </row>
    <row r="5" spans="1:31">
      <c r="B5" s="6" t="str">
        <f>oknCompanyAddress</f>
        <v>address</v>
      </c>
    </row>
    <row r="6" spans="1:31">
      <c r="B6" s="6" t="str">
        <f>oknCompanyCityStateZip</f>
        <v>City, State ZIP</v>
      </c>
      <c r="L6" s="191"/>
    </row>
    <row r="7" spans="1:31">
      <c r="B7" s="6" t="str">
        <f>oknCompanyContact</f>
        <v>Phone, Email, Web Address</v>
      </c>
      <c r="L7" s="19"/>
    </row>
    <row r="8" spans="1:31" ht="21" customHeight="1">
      <c r="B8" s="174" t="s">
        <v>32</v>
      </c>
      <c r="J8" s="21"/>
      <c r="K8" s="19"/>
      <c r="L8" s="19"/>
    </row>
    <row r="9" spans="1:31" ht="13.5" customHeight="1">
      <c r="B9" s="36" t="s">
        <v>30</v>
      </c>
      <c r="C9" s="20"/>
    </row>
    <row r="10" spans="1:31">
      <c r="B10" s="36" t="s">
        <v>31</v>
      </c>
      <c r="C10" s="20"/>
      <c r="D10" s="6"/>
      <c r="J10" s="22"/>
      <c r="K10" s="22"/>
      <c r="L10" s="22"/>
    </row>
    <row r="11" spans="1:31" ht="4.5" customHeight="1"/>
    <row r="12" spans="1:31" s="11" customFormat="1" ht="15.75" customHeight="1">
      <c r="B12" s="179" t="s">
        <v>55</v>
      </c>
      <c r="C12" s="177" t="s">
        <v>29</v>
      </c>
      <c r="D12" s="179" t="s">
        <v>33</v>
      </c>
      <c r="E12" s="179" t="s">
        <v>56</v>
      </c>
      <c r="F12" s="179" t="s">
        <v>7</v>
      </c>
      <c r="G12" s="192" t="s">
        <v>6</v>
      </c>
      <c r="H12" s="192" t="s">
        <v>57</v>
      </c>
      <c r="I12" s="192" t="s">
        <v>58</v>
      </c>
    </row>
  </sheetData>
  <mergeCells count="2">
    <mergeCell ref="A2:AE2"/>
    <mergeCell ref="G4:I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D7324-4E34-4B0A-804E-2C3098AC1A3D}">
  <sheetPr codeName="Sheet5"/>
  <dimension ref="A1:AE25"/>
  <sheetViews>
    <sheetView showGridLines="0" showRowColHeaders="0" workbookViewId="0">
      <pane ySplit="3" topLeftCell="A4" activePane="bottomLeft" state="frozen"/>
      <selection pane="bottomLeft" activeCell="C10" sqref="C10"/>
    </sheetView>
  </sheetViews>
  <sheetFormatPr defaultColWidth="9.140625" defaultRowHeight="12"/>
  <cols>
    <col min="1" max="1" width="1" style="6" customWidth="1"/>
    <col min="2" max="2" width="10.5703125" style="30" customWidth="1"/>
    <col min="3" max="3" width="33.140625" style="164" customWidth="1"/>
    <col min="4" max="4" width="10" style="193" customWidth="1"/>
    <col min="5" max="5" width="10.85546875" style="18" customWidth="1"/>
    <col min="6" max="6" width="9" style="18" customWidth="1"/>
    <col min="7" max="7" width="10.7109375" style="12" customWidth="1"/>
    <col min="8" max="8" width="15.140625" style="12" customWidth="1"/>
    <col min="9" max="16384" width="9.140625" style="6"/>
  </cols>
  <sheetData>
    <row r="1" spans="1:31" s="159" customFormat="1" ht="3.75" customHeight="1">
      <c r="C1" s="160"/>
      <c r="D1" s="161"/>
      <c r="E1" s="162"/>
      <c r="H1" s="161"/>
      <c r="I1" s="161"/>
      <c r="J1" s="161"/>
      <c r="K1" s="161"/>
      <c r="L1" s="161"/>
      <c r="M1" s="161"/>
      <c r="N1" s="161"/>
      <c r="O1" s="162"/>
      <c r="P1" s="162"/>
    </row>
    <row r="2" spans="1:31" s="163" customFormat="1" ht="57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1" ht="3.75" customHeight="1"/>
    <row r="4" spans="1:31" s="194" customFormat="1" ht="33" customHeight="1">
      <c r="B4" s="181" t="str">
        <f>oknCompanyName</f>
        <v>Sales Company Name</v>
      </c>
      <c r="C4" s="195"/>
      <c r="D4" s="196"/>
      <c r="E4" s="197"/>
      <c r="F4" s="237" t="s">
        <v>129</v>
      </c>
      <c r="G4" s="237"/>
      <c r="H4" s="237"/>
    </row>
    <row r="5" spans="1:31">
      <c r="B5" s="6" t="str">
        <f>oknCompanyAddress</f>
        <v>address</v>
      </c>
      <c r="D5" s="198"/>
      <c r="E5" s="23"/>
    </row>
    <row r="6" spans="1:31">
      <c r="B6" s="6" t="str">
        <f>oknCompanyCityStateZip</f>
        <v>City, State ZIP</v>
      </c>
      <c r="D6" s="198"/>
      <c r="E6" s="23"/>
    </row>
    <row r="7" spans="1:31">
      <c r="B7" s="6" t="str">
        <f>oknCompanyContact</f>
        <v>Phone, Email, Web Address</v>
      </c>
      <c r="D7" s="198"/>
      <c r="E7" s="23"/>
    </row>
    <row r="8" spans="1:31" ht="27.75" customHeight="1"/>
    <row r="9" spans="1:31" ht="15.75" customHeight="1">
      <c r="B9" s="32" t="s">
        <v>1</v>
      </c>
    </row>
    <row r="10" spans="1:31" ht="15.75" customHeight="1">
      <c r="B10" s="35" t="s">
        <v>42</v>
      </c>
      <c r="C10" s="6"/>
      <c r="F10" s="239" t="s">
        <v>130</v>
      </c>
      <c r="G10" s="240"/>
      <c r="H10" s="33">
        <v>0</v>
      </c>
    </row>
    <row r="11" spans="1:31" ht="15.75" customHeight="1">
      <c r="B11" s="35" t="s">
        <v>43</v>
      </c>
      <c r="C11" s="6"/>
      <c r="F11" s="241" t="s">
        <v>131</v>
      </c>
      <c r="G11" s="242"/>
      <c r="H11" s="199">
        <v>0</v>
      </c>
    </row>
    <row r="12" spans="1:31" ht="15.75" customHeight="1">
      <c r="B12" s="35" t="s">
        <v>44</v>
      </c>
      <c r="C12" s="200"/>
      <c r="F12" s="243" t="s">
        <v>132</v>
      </c>
      <c r="G12" s="244"/>
      <c r="H12" s="34"/>
    </row>
    <row r="13" spans="1:31" ht="15.75" customHeight="1">
      <c r="B13" s="35" t="s">
        <v>45</v>
      </c>
      <c r="C13" s="6"/>
    </row>
    <row r="14" spans="1:31" ht="15.75" customHeight="1">
      <c r="B14" s="35" t="s">
        <v>47</v>
      </c>
      <c r="C14" s="6"/>
      <c r="F14" s="239" t="s">
        <v>133</v>
      </c>
      <c r="G14" s="240"/>
      <c r="H14" s="33">
        <v>0</v>
      </c>
    </row>
    <row r="15" spans="1:31" ht="15.75" customHeight="1">
      <c r="B15" s="35" t="s">
        <v>46</v>
      </c>
      <c r="C15" s="6"/>
      <c r="F15" s="201" t="s">
        <v>134</v>
      </c>
      <c r="G15" s="202"/>
      <c r="H15" s="34">
        <v>0</v>
      </c>
    </row>
    <row r="16" spans="1:31" ht="3" customHeight="1"/>
    <row r="17" spans="2:8" ht="15.75" customHeight="1">
      <c r="B17" s="31" t="s">
        <v>68</v>
      </c>
    </row>
    <row r="18" spans="2:8" ht="15.75" customHeight="1">
      <c r="B18" s="35" t="s">
        <v>30</v>
      </c>
      <c r="C18" s="24"/>
    </row>
    <row r="19" spans="2:8" ht="15.75" customHeight="1">
      <c r="B19" s="35" t="s">
        <v>31</v>
      </c>
      <c r="C19" s="24"/>
    </row>
    <row r="20" spans="2:8" ht="12" customHeight="1"/>
    <row r="21" spans="2:8" ht="15.75" customHeight="1">
      <c r="B21" s="177" t="s">
        <v>135</v>
      </c>
      <c r="C21" s="177" t="s">
        <v>136</v>
      </c>
      <c r="D21" s="203" t="s">
        <v>137</v>
      </c>
      <c r="E21" s="177" t="s">
        <v>138</v>
      </c>
      <c r="F21" s="177" t="s">
        <v>139</v>
      </c>
      <c r="G21" s="192" t="s">
        <v>140</v>
      </c>
      <c r="H21" s="192" t="s">
        <v>141</v>
      </c>
    </row>
    <row r="22" spans="2:8" ht="12" customHeight="1"/>
    <row r="23" spans="2:8" ht="12" customHeight="1"/>
    <row r="24" spans="2:8" ht="12" customHeight="1"/>
    <row r="25" spans="2:8" ht="12" customHeight="1"/>
  </sheetData>
  <mergeCells count="6">
    <mergeCell ref="F14:G14"/>
    <mergeCell ref="A2:AE2"/>
    <mergeCell ref="F4:H4"/>
    <mergeCell ref="F10:G10"/>
    <mergeCell ref="F11:G11"/>
    <mergeCell ref="F12:G12"/>
  </mergeCells>
  <printOptions horizontalCentered="1"/>
  <pageMargins left="0.31496062992125984" right="0.31496062992125984" top="0.31496062992125984" bottom="0.31496062992125984" header="0.31496062992125984" footer="0.31496062992125984"/>
  <pageSetup paperSize="9" orientation="portrait" horizontalDpi="96" verticalDpi="96" r:id="rId1"/>
  <headerFooter alignWithMargins="0">
    <oddFooter>&amp;C&amp;"Arial Black,常规"&amp;11Thank you for your business!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3B077-CA4D-4AB5-8C5F-7C3D9C5B6A48}">
  <sheetPr codeName="Sheet6"/>
  <dimension ref="A1:AE14"/>
  <sheetViews>
    <sheetView showGridLines="0" showRowColHeaders="0" workbookViewId="0">
      <pane xSplit="1" ySplit="14" topLeftCell="B15" activePane="bottomRight" state="frozen"/>
      <selection pane="topRight" activeCell="B1" sqref="B1"/>
      <selection pane="bottomLeft" activeCell="A12" sqref="A12"/>
      <selection pane="bottomRight" activeCell="C10" sqref="C10"/>
    </sheetView>
  </sheetViews>
  <sheetFormatPr defaultColWidth="9.140625" defaultRowHeight="12"/>
  <cols>
    <col min="1" max="1" width="0.7109375" style="6" customWidth="1"/>
    <col min="2" max="2" width="11.85546875" style="6" customWidth="1"/>
    <col min="3" max="3" width="12.140625" style="164" customWidth="1"/>
    <col min="4" max="4" width="8.140625" style="11" customWidth="1"/>
    <col min="5" max="5" width="10.5703125" style="11" customWidth="1"/>
    <col min="6" max="6" width="11.85546875" style="18" customWidth="1"/>
    <col min="7" max="8" width="10.85546875" style="18" hidden="1" customWidth="1"/>
    <col min="9" max="9" width="9.5703125" style="18" hidden="1" customWidth="1"/>
    <col min="10" max="10" width="11.42578125" style="18" customWidth="1"/>
    <col min="11" max="11" width="12.5703125" style="18" customWidth="1"/>
    <col min="12" max="12" width="11.7109375" style="18" hidden="1" customWidth="1"/>
    <col min="13" max="13" width="12.7109375" style="18" customWidth="1"/>
    <col min="14" max="14" width="9.42578125" style="11" hidden="1" customWidth="1"/>
    <col min="15" max="15" width="11.42578125" style="6" customWidth="1"/>
    <col min="16" max="16384" width="9.140625" style="6"/>
  </cols>
  <sheetData>
    <row r="1" spans="1:31" s="159" customFormat="1" ht="3.75" customHeight="1">
      <c r="C1" s="160"/>
      <c r="D1" s="161"/>
      <c r="E1" s="162"/>
      <c r="H1" s="161"/>
      <c r="I1" s="161"/>
      <c r="J1" s="161"/>
      <c r="K1" s="161"/>
      <c r="L1" s="161"/>
      <c r="M1" s="161"/>
      <c r="N1" s="161"/>
      <c r="O1" s="162"/>
      <c r="P1" s="162"/>
    </row>
    <row r="2" spans="1:31" s="163" customFormat="1" ht="57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1" ht="3.75" customHeight="1"/>
    <row r="4" spans="1:31" s="181" customFormat="1" ht="33" customHeight="1">
      <c r="B4" s="182" t="str">
        <f>oknCompanyName</f>
        <v>Sales Company Name</v>
      </c>
      <c r="C4" s="183"/>
      <c r="D4" s="185"/>
      <c r="E4" s="185"/>
      <c r="F4" s="186"/>
      <c r="G4" s="186"/>
      <c r="H4" s="186"/>
      <c r="I4" s="186"/>
      <c r="J4" s="237" t="s">
        <v>142</v>
      </c>
      <c r="K4" s="237"/>
      <c r="L4" s="237"/>
      <c r="M4" s="237"/>
      <c r="N4" s="185"/>
    </row>
    <row r="5" spans="1:31">
      <c r="B5" s="6" t="str">
        <f>oknCompanyAddress</f>
        <v>address</v>
      </c>
    </row>
    <row r="6" spans="1:31">
      <c r="B6" s="6" t="str">
        <f>oknCompanyCityStateZip</f>
        <v>City, State ZIP</v>
      </c>
      <c r="M6" s="172"/>
    </row>
    <row r="7" spans="1:31">
      <c r="B7" s="6" t="str">
        <f>oknCompanyContact</f>
        <v>Phone, Email, Web Address</v>
      </c>
    </row>
    <row r="8" spans="1:31" ht="12.75" customHeight="1">
      <c r="K8" s="173"/>
    </row>
    <row r="9" spans="1:31" ht="12.75" customHeight="1">
      <c r="B9" s="174" t="s">
        <v>32</v>
      </c>
    </row>
    <row r="10" spans="1:31" ht="12.75" customHeight="1">
      <c r="B10" s="36" t="s">
        <v>30</v>
      </c>
      <c r="C10" s="20"/>
    </row>
    <row r="11" spans="1:31" ht="12.75" customHeight="1">
      <c r="B11" s="36" t="s">
        <v>31</v>
      </c>
      <c r="C11" s="20"/>
    </row>
    <row r="12" spans="1:31" ht="12.75" customHeight="1"/>
    <row r="13" spans="1:31" ht="3" customHeight="1"/>
    <row r="14" spans="1:31" s="11" customFormat="1" ht="15.75" customHeight="1">
      <c r="B14" s="179" t="s">
        <v>41</v>
      </c>
      <c r="C14" s="177" t="s">
        <v>29</v>
      </c>
      <c r="D14" s="179" t="s">
        <v>40</v>
      </c>
      <c r="E14" s="179" t="s">
        <v>33</v>
      </c>
      <c r="F14" s="178" t="s">
        <v>49</v>
      </c>
      <c r="G14" s="178" t="str">
        <f>oknTax1Name</f>
        <v>SALES TAX</v>
      </c>
      <c r="H14" s="178" t="str">
        <f>oknTax2Name</f>
        <v>GST</v>
      </c>
      <c r="I14" s="178" t="s">
        <v>35</v>
      </c>
      <c r="J14" s="178" t="s">
        <v>36</v>
      </c>
      <c r="K14" s="178" t="s">
        <v>37</v>
      </c>
      <c r="L14" s="178" t="s">
        <v>34</v>
      </c>
      <c r="M14" s="178" t="s">
        <v>38</v>
      </c>
      <c r="N14" s="14" t="s">
        <v>39</v>
      </c>
    </row>
  </sheetData>
  <mergeCells count="2">
    <mergeCell ref="A2:AE2"/>
    <mergeCell ref="J4:M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F60CF-10D1-4741-A721-030706C6CC60}">
  <sheetPr codeName="Sheet8"/>
  <dimension ref="A1:AE14"/>
  <sheetViews>
    <sheetView showGridLines="0" showRowColHeaders="0" workbookViewId="0">
      <pane xSplit="1" ySplit="14" topLeftCell="B15" activePane="bottomRight" state="frozen"/>
      <selection pane="topRight" activeCell="B1" sqref="B1"/>
      <selection pane="bottomLeft" activeCell="A12" sqref="A12"/>
      <selection pane="bottomRight" activeCell="C10" sqref="C10"/>
    </sheetView>
  </sheetViews>
  <sheetFormatPr defaultColWidth="9.140625" defaultRowHeight="12"/>
  <cols>
    <col min="1" max="1" width="0.7109375" style="6" customWidth="1"/>
    <col min="2" max="2" width="10.5703125" style="6" customWidth="1"/>
    <col min="3" max="3" width="12.5703125" style="164" customWidth="1"/>
    <col min="4" max="4" width="10.5703125" style="11" customWidth="1"/>
    <col min="5" max="5" width="19.5703125" style="18" customWidth="1"/>
    <col min="6" max="6" width="11.7109375" style="18" hidden="1" customWidth="1"/>
    <col min="7" max="7" width="12.7109375" style="18" customWidth="1"/>
    <col min="8" max="8" width="12.7109375" style="18" hidden="1" customWidth="1"/>
    <col min="9" max="9" width="10.7109375" style="11" customWidth="1"/>
    <col min="10" max="10" width="14.85546875" style="6" customWidth="1"/>
    <col min="11" max="16384" width="9.140625" style="6"/>
  </cols>
  <sheetData>
    <row r="1" spans="1:31" s="159" customFormat="1" ht="3.75" customHeight="1">
      <c r="C1" s="160"/>
      <c r="D1" s="161"/>
      <c r="E1" s="162"/>
      <c r="H1" s="161"/>
      <c r="I1" s="161"/>
      <c r="J1" s="161"/>
      <c r="K1" s="161"/>
      <c r="L1" s="161"/>
      <c r="M1" s="161"/>
      <c r="N1" s="161"/>
      <c r="O1" s="162"/>
      <c r="P1" s="162"/>
    </row>
    <row r="2" spans="1:31" s="163" customFormat="1" ht="57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1" ht="3.75" customHeight="1"/>
    <row r="4" spans="1:31" s="181" customFormat="1" ht="33" customHeight="1">
      <c r="B4" s="182" t="str">
        <f>oknCompanyName</f>
        <v>Sales Company Name</v>
      </c>
      <c r="C4" s="183"/>
      <c r="D4" s="185"/>
      <c r="E4" s="186"/>
      <c r="F4" s="186"/>
      <c r="G4" s="237" t="s">
        <v>143</v>
      </c>
      <c r="H4" s="237"/>
      <c r="I4" s="237"/>
      <c r="J4" s="237"/>
    </row>
    <row r="5" spans="1:31">
      <c r="B5" s="6" t="str">
        <f>oknCompanyAddress</f>
        <v>address</v>
      </c>
    </row>
    <row r="6" spans="1:31">
      <c r="B6" s="6" t="str">
        <f>oknCompanyCityStateZip</f>
        <v>City, State ZIP</v>
      </c>
      <c r="G6" s="172"/>
      <c r="H6" s="172"/>
    </row>
    <row r="7" spans="1:31">
      <c r="B7" s="6" t="str">
        <f>oknCompanyContact</f>
        <v>Phone, Email, Web Address</v>
      </c>
    </row>
    <row r="8" spans="1:31" ht="12.75" customHeight="1">
      <c r="E8" s="173"/>
    </row>
    <row r="9" spans="1:31" ht="12.75" customHeight="1">
      <c r="B9" s="174" t="s">
        <v>32</v>
      </c>
    </row>
    <row r="10" spans="1:31" ht="12.75" customHeight="1">
      <c r="B10" s="36" t="s">
        <v>30</v>
      </c>
      <c r="C10" s="20"/>
    </row>
    <row r="11" spans="1:31" ht="12.75" customHeight="1">
      <c r="B11" s="36" t="s">
        <v>31</v>
      </c>
      <c r="C11" s="20"/>
    </row>
    <row r="12" spans="1:31" ht="12.75" customHeight="1"/>
    <row r="13" spans="1:31" ht="3" customHeight="1"/>
    <row r="14" spans="1:31" s="11" customFormat="1" ht="15.75" customHeight="1">
      <c r="B14" s="179" t="s">
        <v>63</v>
      </c>
      <c r="C14" s="177" t="s">
        <v>29</v>
      </c>
      <c r="D14" s="179" t="s">
        <v>33</v>
      </c>
      <c r="E14" s="178" t="s">
        <v>67</v>
      </c>
      <c r="F14" s="178" t="s">
        <v>64</v>
      </c>
      <c r="G14" s="178" t="s">
        <v>65</v>
      </c>
      <c r="H14" s="178" t="s">
        <v>84</v>
      </c>
      <c r="I14" s="179" t="s">
        <v>52</v>
      </c>
      <c r="J14" s="179" t="s">
        <v>66</v>
      </c>
    </row>
  </sheetData>
  <mergeCells count="2">
    <mergeCell ref="A2:AE2"/>
    <mergeCell ref="G4:J4"/>
  </mergeCells>
  <printOptions horizontalCentered="1"/>
  <pageMargins left="0.31496062992125989" right="0.31496062992125989" top="0.31496062992125989" bottom="0.31496062992125989" header="0.31496062992125989" footer="0.31496062992125989"/>
  <pageSetup paperSize="9" orientation="portrait" horizontalDpi="96" verticalDpi="96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1774-40C1-4915-9861-C738E2CD6071}">
  <dimension ref="A1:C29"/>
  <sheetViews>
    <sheetView showGridLines="0" workbookViewId="0">
      <selection activeCell="B6" sqref="B6"/>
    </sheetView>
  </sheetViews>
  <sheetFormatPr defaultRowHeight="15"/>
  <cols>
    <col min="1" max="1" width="3" style="144" customWidth="1"/>
    <col min="2" max="2" width="76" style="144" customWidth="1"/>
    <col min="3" max="256" width="9.140625" style="137"/>
    <col min="257" max="257" width="3" style="137" customWidth="1"/>
    <col min="258" max="258" width="76" style="137" customWidth="1"/>
    <col min="259" max="512" width="9.140625" style="137"/>
    <col min="513" max="513" width="3" style="137" customWidth="1"/>
    <col min="514" max="514" width="76" style="137" customWidth="1"/>
    <col min="515" max="768" width="9.140625" style="137"/>
    <col min="769" max="769" width="3" style="137" customWidth="1"/>
    <col min="770" max="770" width="76" style="137" customWidth="1"/>
    <col min="771" max="1024" width="9.140625" style="137"/>
    <col min="1025" max="1025" width="3" style="137" customWidth="1"/>
    <col min="1026" max="1026" width="76" style="137" customWidth="1"/>
    <col min="1027" max="1280" width="9.140625" style="137"/>
    <col min="1281" max="1281" width="3" style="137" customWidth="1"/>
    <col min="1282" max="1282" width="76" style="137" customWidth="1"/>
    <col min="1283" max="1536" width="9.140625" style="137"/>
    <col min="1537" max="1537" width="3" style="137" customWidth="1"/>
    <col min="1538" max="1538" width="76" style="137" customWidth="1"/>
    <col min="1539" max="1792" width="9.140625" style="137"/>
    <col min="1793" max="1793" width="3" style="137" customWidth="1"/>
    <col min="1794" max="1794" width="76" style="137" customWidth="1"/>
    <col min="1795" max="2048" width="9.140625" style="137"/>
    <col min="2049" max="2049" width="3" style="137" customWidth="1"/>
    <col min="2050" max="2050" width="76" style="137" customWidth="1"/>
    <col min="2051" max="2304" width="9.140625" style="137"/>
    <col min="2305" max="2305" width="3" style="137" customWidth="1"/>
    <col min="2306" max="2306" width="76" style="137" customWidth="1"/>
    <col min="2307" max="2560" width="9.140625" style="137"/>
    <col min="2561" max="2561" width="3" style="137" customWidth="1"/>
    <col min="2562" max="2562" width="76" style="137" customWidth="1"/>
    <col min="2563" max="2816" width="9.140625" style="137"/>
    <col min="2817" max="2817" width="3" style="137" customWidth="1"/>
    <col min="2818" max="2818" width="76" style="137" customWidth="1"/>
    <col min="2819" max="3072" width="9.140625" style="137"/>
    <col min="3073" max="3073" width="3" style="137" customWidth="1"/>
    <col min="3074" max="3074" width="76" style="137" customWidth="1"/>
    <col min="3075" max="3328" width="9.140625" style="137"/>
    <col min="3329" max="3329" width="3" style="137" customWidth="1"/>
    <col min="3330" max="3330" width="76" style="137" customWidth="1"/>
    <col min="3331" max="3584" width="9.140625" style="137"/>
    <col min="3585" max="3585" width="3" style="137" customWidth="1"/>
    <col min="3586" max="3586" width="76" style="137" customWidth="1"/>
    <col min="3587" max="3840" width="9.140625" style="137"/>
    <col min="3841" max="3841" width="3" style="137" customWidth="1"/>
    <col min="3842" max="3842" width="76" style="137" customWidth="1"/>
    <col min="3843" max="4096" width="9.140625" style="137"/>
    <col min="4097" max="4097" width="3" style="137" customWidth="1"/>
    <col min="4098" max="4098" width="76" style="137" customWidth="1"/>
    <col min="4099" max="4352" width="9.140625" style="137"/>
    <col min="4353" max="4353" width="3" style="137" customWidth="1"/>
    <col min="4354" max="4354" width="76" style="137" customWidth="1"/>
    <col min="4355" max="4608" width="9.140625" style="137"/>
    <col min="4609" max="4609" width="3" style="137" customWidth="1"/>
    <col min="4610" max="4610" width="76" style="137" customWidth="1"/>
    <col min="4611" max="4864" width="9.140625" style="137"/>
    <col min="4865" max="4865" width="3" style="137" customWidth="1"/>
    <col min="4866" max="4866" width="76" style="137" customWidth="1"/>
    <col min="4867" max="5120" width="9.140625" style="137"/>
    <col min="5121" max="5121" width="3" style="137" customWidth="1"/>
    <col min="5122" max="5122" width="76" style="137" customWidth="1"/>
    <col min="5123" max="5376" width="9.140625" style="137"/>
    <col min="5377" max="5377" width="3" style="137" customWidth="1"/>
    <col min="5378" max="5378" width="76" style="137" customWidth="1"/>
    <col min="5379" max="5632" width="9.140625" style="137"/>
    <col min="5633" max="5633" width="3" style="137" customWidth="1"/>
    <col min="5634" max="5634" width="76" style="137" customWidth="1"/>
    <col min="5635" max="5888" width="9.140625" style="137"/>
    <col min="5889" max="5889" width="3" style="137" customWidth="1"/>
    <col min="5890" max="5890" width="76" style="137" customWidth="1"/>
    <col min="5891" max="6144" width="9.140625" style="137"/>
    <col min="6145" max="6145" width="3" style="137" customWidth="1"/>
    <col min="6146" max="6146" width="76" style="137" customWidth="1"/>
    <col min="6147" max="6400" width="9.140625" style="137"/>
    <col min="6401" max="6401" width="3" style="137" customWidth="1"/>
    <col min="6402" max="6402" width="76" style="137" customWidth="1"/>
    <col min="6403" max="6656" width="9.140625" style="137"/>
    <col min="6657" max="6657" width="3" style="137" customWidth="1"/>
    <col min="6658" max="6658" width="76" style="137" customWidth="1"/>
    <col min="6659" max="6912" width="9.140625" style="137"/>
    <col min="6913" max="6913" width="3" style="137" customWidth="1"/>
    <col min="6914" max="6914" width="76" style="137" customWidth="1"/>
    <col min="6915" max="7168" width="9.140625" style="137"/>
    <col min="7169" max="7169" width="3" style="137" customWidth="1"/>
    <col min="7170" max="7170" width="76" style="137" customWidth="1"/>
    <col min="7171" max="7424" width="9.140625" style="137"/>
    <col min="7425" max="7425" width="3" style="137" customWidth="1"/>
    <col min="7426" max="7426" width="76" style="137" customWidth="1"/>
    <col min="7427" max="7680" width="9.140625" style="137"/>
    <col min="7681" max="7681" width="3" style="137" customWidth="1"/>
    <col min="7682" max="7682" width="76" style="137" customWidth="1"/>
    <col min="7683" max="7936" width="9.140625" style="137"/>
    <col min="7937" max="7937" width="3" style="137" customWidth="1"/>
    <col min="7938" max="7938" width="76" style="137" customWidth="1"/>
    <col min="7939" max="8192" width="9.140625" style="137"/>
    <col min="8193" max="8193" width="3" style="137" customWidth="1"/>
    <col min="8194" max="8194" width="76" style="137" customWidth="1"/>
    <col min="8195" max="8448" width="9.140625" style="137"/>
    <col min="8449" max="8449" width="3" style="137" customWidth="1"/>
    <col min="8450" max="8450" width="76" style="137" customWidth="1"/>
    <col min="8451" max="8704" width="9.140625" style="137"/>
    <col min="8705" max="8705" width="3" style="137" customWidth="1"/>
    <col min="8706" max="8706" width="76" style="137" customWidth="1"/>
    <col min="8707" max="8960" width="9.140625" style="137"/>
    <col min="8961" max="8961" width="3" style="137" customWidth="1"/>
    <col min="8962" max="8962" width="76" style="137" customWidth="1"/>
    <col min="8963" max="9216" width="9.140625" style="137"/>
    <col min="9217" max="9217" width="3" style="137" customWidth="1"/>
    <col min="9218" max="9218" width="76" style="137" customWidth="1"/>
    <col min="9219" max="9472" width="9.140625" style="137"/>
    <col min="9473" max="9473" width="3" style="137" customWidth="1"/>
    <col min="9474" max="9474" width="76" style="137" customWidth="1"/>
    <col min="9475" max="9728" width="9.140625" style="137"/>
    <col min="9729" max="9729" width="3" style="137" customWidth="1"/>
    <col min="9730" max="9730" width="76" style="137" customWidth="1"/>
    <col min="9731" max="9984" width="9.140625" style="137"/>
    <col min="9985" max="9985" width="3" style="137" customWidth="1"/>
    <col min="9986" max="9986" width="76" style="137" customWidth="1"/>
    <col min="9987" max="10240" width="9.140625" style="137"/>
    <col min="10241" max="10241" width="3" style="137" customWidth="1"/>
    <col min="10242" max="10242" width="76" style="137" customWidth="1"/>
    <col min="10243" max="10496" width="9.140625" style="137"/>
    <col min="10497" max="10497" width="3" style="137" customWidth="1"/>
    <col min="10498" max="10498" width="76" style="137" customWidth="1"/>
    <col min="10499" max="10752" width="9.140625" style="137"/>
    <col min="10753" max="10753" width="3" style="137" customWidth="1"/>
    <col min="10754" max="10754" width="76" style="137" customWidth="1"/>
    <col min="10755" max="11008" width="9.140625" style="137"/>
    <col min="11009" max="11009" width="3" style="137" customWidth="1"/>
    <col min="11010" max="11010" width="76" style="137" customWidth="1"/>
    <col min="11011" max="11264" width="9.140625" style="137"/>
    <col min="11265" max="11265" width="3" style="137" customWidth="1"/>
    <col min="11266" max="11266" width="76" style="137" customWidth="1"/>
    <col min="11267" max="11520" width="9.140625" style="137"/>
    <col min="11521" max="11521" width="3" style="137" customWidth="1"/>
    <col min="11522" max="11522" width="76" style="137" customWidth="1"/>
    <col min="11523" max="11776" width="9.140625" style="137"/>
    <col min="11777" max="11777" width="3" style="137" customWidth="1"/>
    <col min="11778" max="11778" width="76" style="137" customWidth="1"/>
    <col min="11779" max="12032" width="9.140625" style="137"/>
    <col min="12033" max="12033" width="3" style="137" customWidth="1"/>
    <col min="12034" max="12034" width="76" style="137" customWidth="1"/>
    <col min="12035" max="12288" width="9.140625" style="137"/>
    <col min="12289" max="12289" width="3" style="137" customWidth="1"/>
    <col min="12290" max="12290" width="76" style="137" customWidth="1"/>
    <col min="12291" max="12544" width="9.140625" style="137"/>
    <col min="12545" max="12545" width="3" style="137" customWidth="1"/>
    <col min="12546" max="12546" width="76" style="137" customWidth="1"/>
    <col min="12547" max="12800" width="9.140625" style="137"/>
    <col min="12801" max="12801" width="3" style="137" customWidth="1"/>
    <col min="12802" max="12802" width="76" style="137" customWidth="1"/>
    <col min="12803" max="13056" width="9.140625" style="137"/>
    <col min="13057" max="13057" width="3" style="137" customWidth="1"/>
    <col min="13058" max="13058" width="76" style="137" customWidth="1"/>
    <col min="13059" max="13312" width="9.140625" style="137"/>
    <col min="13313" max="13313" width="3" style="137" customWidth="1"/>
    <col min="13314" max="13314" width="76" style="137" customWidth="1"/>
    <col min="13315" max="13568" width="9.140625" style="137"/>
    <col min="13569" max="13569" width="3" style="137" customWidth="1"/>
    <col min="13570" max="13570" width="76" style="137" customWidth="1"/>
    <col min="13571" max="13824" width="9.140625" style="137"/>
    <col min="13825" max="13825" width="3" style="137" customWidth="1"/>
    <col min="13826" max="13826" width="76" style="137" customWidth="1"/>
    <col min="13827" max="14080" width="9.140625" style="137"/>
    <col min="14081" max="14081" width="3" style="137" customWidth="1"/>
    <col min="14082" max="14082" width="76" style="137" customWidth="1"/>
    <col min="14083" max="14336" width="9.140625" style="137"/>
    <col min="14337" max="14337" width="3" style="137" customWidth="1"/>
    <col min="14338" max="14338" width="76" style="137" customWidth="1"/>
    <col min="14339" max="14592" width="9.140625" style="137"/>
    <col min="14593" max="14593" width="3" style="137" customWidth="1"/>
    <col min="14594" max="14594" width="76" style="137" customWidth="1"/>
    <col min="14595" max="14848" width="9.140625" style="137"/>
    <col min="14849" max="14849" width="3" style="137" customWidth="1"/>
    <col min="14850" max="14850" width="76" style="137" customWidth="1"/>
    <col min="14851" max="15104" width="9.140625" style="137"/>
    <col min="15105" max="15105" width="3" style="137" customWidth="1"/>
    <col min="15106" max="15106" width="76" style="137" customWidth="1"/>
    <col min="15107" max="15360" width="9.140625" style="137"/>
    <col min="15361" max="15361" width="3" style="137" customWidth="1"/>
    <col min="15362" max="15362" width="76" style="137" customWidth="1"/>
    <col min="15363" max="15616" width="9.140625" style="137"/>
    <col min="15617" max="15617" width="3" style="137" customWidth="1"/>
    <col min="15618" max="15618" width="76" style="137" customWidth="1"/>
    <col min="15619" max="15872" width="9.140625" style="137"/>
    <col min="15873" max="15873" width="3" style="137" customWidth="1"/>
    <col min="15874" max="15874" width="76" style="137" customWidth="1"/>
    <col min="15875" max="16128" width="9.140625" style="137"/>
    <col min="16129" max="16129" width="3" style="137" customWidth="1"/>
    <col min="16130" max="16130" width="76" style="137" customWidth="1"/>
    <col min="16131" max="16384" width="9.140625" style="137"/>
  </cols>
  <sheetData>
    <row r="1" spans="1:3" ht="32.1" customHeight="1">
      <c r="A1" s="135"/>
      <c r="B1" s="204" t="s">
        <v>122</v>
      </c>
      <c r="C1" s="136"/>
    </row>
    <row r="2" spans="1:3" ht="16.5">
      <c r="A2" s="135"/>
      <c r="B2" s="138"/>
      <c r="C2" s="136"/>
    </row>
    <row r="3" spans="1:3" ht="16.5">
      <c r="A3" s="135"/>
      <c r="B3" s="139" t="s">
        <v>113</v>
      </c>
      <c r="C3" s="136"/>
    </row>
    <row r="4" spans="1:3">
      <c r="A4" s="135"/>
      <c r="B4" s="145" t="s">
        <v>114</v>
      </c>
      <c r="C4" s="136"/>
    </row>
    <row r="5" spans="1:3" ht="16.5">
      <c r="A5" s="135"/>
      <c r="B5" s="140"/>
      <c r="C5" s="136"/>
    </row>
    <row r="6" spans="1:3" ht="16.5">
      <c r="A6" s="135"/>
      <c r="B6" s="141" t="s">
        <v>115</v>
      </c>
      <c r="C6" s="136"/>
    </row>
    <row r="7" spans="1:3" ht="16.5">
      <c r="A7" s="135"/>
      <c r="B7" s="140"/>
      <c r="C7" s="136"/>
    </row>
    <row r="8" spans="1:3" ht="46.5">
      <c r="A8" s="135"/>
      <c r="B8" s="140" t="s">
        <v>116</v>
      </c>
      <c r="C8" s="136"/>
    </row>
    <row r="9" spans="1:3" ht="16.5">
      <c r="A9" s="135"/>
      <c r="B9" s="140"/>
      <c r="C9" s="136"/>
    </row>
    <row r="10" spans="1:3" ht="31.5">
      <c r="A10" s="135"/>
      <c r="B10" s="140" t="s">
        <v>117</v>
      </c>
      <c r="C10" s="136"/>
    </row>
    <row r="11" spans="1:3" ht="16.5">
      <c r="A11" s="135"/>
      <c r="B11" s="140"/>
      <c r="C11" s="136"/>
    </row>
    <row r="12" spans="1:3" ht="31.5">
      <c r="A12" s="135"/>
      <c r="B12" s="140" t="s">
        <v>118</v>
      </c>
      <c r="C12" s="136"/>
    </row>
    <row r="13" spans="1:3" ht="16.5">
      <c r="A13" s="135"/>
      <c r="B13" s="140"/>
      <c r="C13" s="136"/>
    </row>
    <row r="14" spans="1:3">
      <c r="A14" s="135"/>
      <c r="B14" s="142" t="s">
        <v>119</v>
      </c>
      <c r="C14" s="136"/>
    </row>
    <row r="15" spans="1:3" ht="15.75">
      <c r="A15" s="135"/>
      <c r="B15" s="205" t="s">
        <v>120</v>
      </c>
      <c r="C15" s="136"/>
    </row>
    <row r="16" spans="1:3" ht="16.5">
      <c r="A16" s="135"/>
      <c r="B16" s="143"/>
      <c r="C16" s="136"/>
    </row>
    <row r="17" spans="1:3" ht="32.25">
      <c r="A17" s="135"/>
      <c r="B17" s="140" t="s">
        <v>121</v>
      </c>
      <c r="C17" s="136"/>
    </row>
    <row r="18" spans="1:3">
      <c r="A18" s="135"/>
      <c r="B18" s="135"/>
      <c r="C18" s="136"/>
    </row>
    <row r="19" spans="1:3">
      <c r="A19" s="135"/>
      <c r="B19" s="135"/>
      <c r="C19" s="136"/>
    </row>
    <row r="20" spans="1:3">
      <c r="A20" s="135"/>
      <c r="B20" s="135"/>
      <c r="C20" s="136"/>
    </row>
    <row r="21" spans="1:3">
      <c r="A21" s="135"/>
      <c r="B21" s="135"/>
      <c r="C21" s="136"/>
    </row>
    <row r="22" spans="1:3">
      <c r="A22" s="135"/>
      <c r="B22" s="135"/>
      <c r="C22" s="136"/>
    </row>
    <row r="23" spans="1:3">
      <c r="A23" s="135"/>
      <c r="B23" s="135"/>
      <c r="C23" s="136"/>
    </row>
    <row r="24" spans="1:3">
      <c r="A24" s="135"/>
      <c r="B24" s="135"/>
      <c r="C24" s="136"/>
    </row>
    <row r="25" spans="1:3">
      <c r="A25" s="135"/>
      <c r="B25" s="135"/>
      <c r="C25" s="136"/>
    </row>
    <row r="26" spans="1:3">
      <c r="A26" s="135"/>
      <c r="B26" s="135"/>
      <c r="C26" s="136"/>
    </row>
    <row r="27" spans="1:3">
      <c r="A27" s="135"/>
      <c r="B27" s="135"/>
      <c r="C27" s="136"/>
    </row>
    <row r="28" spans="1:3">
      <c r="A28" s="135"/>
      <c r="B28" s="135"/>
      <c r="C28" s="136"/>
    </row>
    <row r="29" spans="1:3">
      <c r="A29" s="135"/>
      <c r="B29" s="135"/>
      <c r="C29" s="136"/>
    </row>
  </sheetData>
  <hyperlinks>
    <hyperlink ref="B14" r:id="rId1" display="See License Agreement" xr:uid="{13C46F5B-7D5E-446E-8197-9180BAEA3A1D}"/>
    <hyperlink ref="B4" r:id="rId2" tooltip="View online document" display="http://www.invoicingtemplate.com/invoicetemplate4pages.html" xr:uid="{2A65C74C-169C-4A2D-9278-E752EC9A3D4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E39"/>
  <sheetViews>
    <sheetView showGridLines="0" showRowColHeaders="0" showZeros="0" workbookViewId="0">
      <selection activeCell="B2" sqref="B2"/>
    </sheetView>
  </sheetViews>
  <sheetFormatPr defaultColWidth="9.140625" defaultRowHeight="12"/>
  <cols>
    <col min="1" max="1" width="37.42578125" style="6" customWidth="1"/>
    <col min="2" max="2" width="18" style="10" customWidth="1"/>
    <col min="3" max="3" width="9.7109375" style="6" bestFit="1" customWidth="1"/>
    <col min="4" max="4" width="20.85546875" style="6" bestFit="1" customWidth="1"/>
    <col min="5" max="5" width="12.28515625" style="6" bestFit="1" customWidth="1"/>
    <col min="6" max="6" width="15.140625" style="6" bestFit="1" customWidth="1"/>
    <col min="7" max="7" width="18" style="6" bestFit="1" customWidth="1"/>
    <col min="8" max="9" width="16.5703125" style="6" bestFit="1" customWidth="1"/>
    <col min="10" max="10" width="9.7109375" style="6" bestFit="1" customWidth="1"/>
    <col min="11" max="11" width="11" style="6" bestFit="1" customWidth="1"/>
    <col min="12" max="13" width="9.7109375" style="6" bestFit="1" customWidth="1"/>
    <col min="14" max="14" width="7.42578125" style="6" bestFit="1" customWidth="1"/>
    <col min="15" max="16" width="13.28515625" style="6" bestFit="1" customWidth="1"/>
    <col min="17" max="17" width="30.85546875" style="6" bestFit="1" customWidth="1"/>
    <col min="18" max="18" width="11" style="6" bestFit="1" customWidth="1"/>
    <col min="19" max="19" width="19.42578125" style="6" bestFit="1" customWidth="1"/>
    <col min="20" max="20" width="20.85546875" style="6" bestFit="1" customWidth="1"/>
    <col min="21" max="22" width="40.85546875" style="6" bestFit="1" customWidth="1"/>
    <col min="23" max="23" width="26.5703125" style="6" bestFit="1" customWidth="1"/>
    <col min="24" max="24" width="28" style="6" bestFit="1" customWidth="1"/>
    <col min="25" max="16384" width="9.140625" style="6"/>
  </cols>
  <sheetData>
    <row r="1" spans="1:5" ht="12.75">
      <c r="A1" s="36" t="s">
        <v>88</v>
      </c>
      <c r="B1" s="37" t="s">
        <v>90</v>
      </c>
    </row>
    <row r="2" spans="1:5" ht="12.75">
      <c r="A2" s="36" t="s">
        <v>89</v>
      </c>
      <c r="B2" s="37" t="s">
        <v>91</v>
      </c>
    </row>
    <row r="5" spans="1:5" ht="12.75">
      <c r="A5" s="6" t="s">
        <v>4</v>
      </c>
      <c r="B5" s="8" t="s">
        <v>59</v>
      </c>
    </row>
    <row r="6" spans="1:5">
      <c r="A6" s="6" t="s">
        <v>5</v>
      </c>
      <c r="B6" s="9" t="s">
        <v>107</v>
      </c>
    </row>
    <row r="7" spans="1:5">
      <c r="A7" s="6" t="s">
        <v>8</v>
      </c>
      <c r="B7" s="10">
        <v>2</v>
      </c>
      <c r="D7" s="6" t="s">
        <v>9</v>
      </c>
      <c r="E7" s="6" t="s">
        <v>10</v>
      </c>
    </row>
    <row r="8" spans="1:5">
      <c r="A8" s="6" t="s">
        <v>11</v>
      </c>
      <c r="B8" s="10">
        <v>1</v>
      </c>
    </row>
    <row r="9" spans="1:5">
      <c r="A9" s="6" t="s">
        <v>12</v>
      </c>
      <c r="B9" s="10">
        <v>1</v>
      </c>
    </row>
    <row r="10" spans="1:5">
      <c r="A10" s="6" t="s">
        <v>13</v>
      </c>
      <c r="B10" s="10">
        <v>1</v>
      </c>
    </row>
    <row r="11" spans="1:5">
      <c r="A11" s="6" t="s">
        <v>14</v>
      </c>
      <c r="B11" s="10">
        <v>1</v>
      </c>
    </row>
    <row r="12" spans="1:5">
      <c r="A12" s="6" t="s">
        <v>15</v>
      </c>
      <c r="B12" s="10">
        <v>1</v>
      </c>
    </row>
    <row r="13" spans="1:5">
      <c r="A13" s="6" t="s">
        <v>16</v>
      </c>
    </row>
    <row r="14" spans="1:5" ht="12.75">
      <c r="A14" t="s">
        <v>17</v>
      </c>
      <c r="B14" s="10">
        <v>0</v>
      </c>
    </row>
    <row r="15" spans="1:5">
      <c r="A15" s="6" t="s">
        <v>18</v>
      </c>
      <c r="B15" s="10" t="s">
        <v>83</v>
      </c>
    </row>
    <row r="16" spans="1:5">
      <c r="A16" s="6" t="s">
        <v>19</v>
      </c>
      <c r="B16" s="10">
        <v>1</v>
      </c>
    </row>
    <row r="17" spans="1:2">
      <c r="A17" s="6" t="s">
        <v>22</v>
      </c>
      <c r="B17" s="10">
        <v>1</v>
      </c>
    </row>
    <row r="18" spans="1:2">
      <c r="A18" s="6" t="s">
        <v>20</v>
      </c>
      <c r="B18" s="10">
        <v>1</v>
      </c>
    </row>
    <row r="19" spans="1:2">
      <c r="A19" s="6" t="s">
        <v>21</v>
      </c>
      <c r="B19" s="10">
        <v>12</v>
      </c>
    </row>
    <row r="20" spans="1:2">
      <c r="A20" s="6" t="s">
        <v>61</v>
      </c>
      <c r="B20" s="10">
        <v>1</v>
      </c>
    </row>
    <row r="22" spans="1:2">
      <c r="A22" s="6" t="s">
        <v>62</v>
      </c>
      <c r="B22" s="10">
        <v>1</v>
      </c>
    </row>
    <row r="23" spans="1:2">
      <c r="B23" s="10" t="s">
        <v>125</v>
      </c>
    </row>
    <row r="25" spans="1:2">
      <c r="A25" s="6" t="s">
        <v>86</v>
      </c>
      <c r="B25" s="10">
        <v>0</v>
      </c>
    </row>
    <row r="30" spans="1:2">
      <c r="B30" s="10">
        <v>1</v>
      </c>
    </row>
    <row r="31" spans="1:2">
      <c r="B31" s="10">
        <v>0</v>
      </c>
    </row>
    <row r="33" spans="2:2">
      <c r="B33" s="10">
        <v>2</v>
      </c>
    </row>
    <row r="34" spans="2:2">
      <c r="B34" s="10">
        <v>1</v>
      </c>
    </row>
    <row r="35" spans="2:2">
      <c r="B35" s="10">
        <v>1</v>
      </c>
    </row>
    <row r="36" spans="2:2">
      <c r="B36" s="10">
        <v>1</v>
      </c>
    </row>
    <row r="38" spans="2:2">
      <c r="B38" s="10">
        <v>1</v>
      </c>
    </row>
    <row r="39" spans="2:2">
      <c r="B39" s="10">
        <v>1</v>
      </c>
    </row>
  </sheetData>
  <phoneticPr fontId="8" type="noConversion"/>
  <hyperlinks>
    <hyperlink ref="B1" r:id="rId1" xr:uid="{00000000-0004-0000-0800-000000000000}"/>
    <hyperlink ref="B2" r:id="rId2" xr:uid="{00000000-0004-0000-0800-000001000000}"/>
  </hyperlinks>
  <pageMargins left="0.75" right="0.75" top="1" bottom="1" header="0.5" footer="0.5"/>
  <pageSetup paperSize="9" orientation="portrait" horizontalDpi="96" verticalDpi="96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748</vt:i4>
      </vt:variant>
    </vt:vector>
  </HeadingPairs>
  <TitlesOfParts>
    <vt:vector size="756" baseType="lpstr">
      <vt:lpstr>Invoice</vt:lpstr>
      <vt:lpstr>Sales Report</vt:lpstr>
      <vt:lpstr>Customer Report</vt:lpstr>
      <vt:lpstr>Product Report</vt:lpstr>
      <vt:lpstr>Customer Statement</vt:lpstr>
      <vt:lpstr>Sales Rep. Report</vt:lpstr>
      <vt:lpstr>Payment Report</vt:lpstr>
      <vt:lpstr>©</vt:lpstr>
      <vt:lpstr>oknBalanceDue</vt:lpstr>
      <vt:lpstr>oknCompanyAddress</vt:lpstr>
      <vt:lpstr>oknCompanyCityStateZip</vt:lpstr>
      <vt:lpstr>oknCompanyContact</vt:lpstr>
      <vt:lpstr>oknCompanyName</vt:lpstr>
      <vt:lpstr>oknCost_1</vt:lpstr>
      <vt:lpstr>oknCost_10</vt:lpstr>
      <vt:lpstr>oknCost_11</vt:lpstr>
      <vt:lpstr>oknCost_12</vt:lpstr>
      <vt:lpstr>oknCost_13</vt:lpstr>
      <vt:lpstr>oknCost_14</vt:lpstr>
      <vt:lpstr>oknCost_15</vt:lpstr>
      <vt:lpstr>oknCost_16</vt:lpstr>
      <vt:lpstr>oknCost_17</vt:lpstr>
      <vt:lpstr>oknCost_18</vt:lpstr>
      <vt:lpstr>oknCost_19</vt:lpstr>
      <vt:lpstr>oknCost_2</vt:lpstr>
      <vt:lpstr>oknCost_20</vt:lpstr>
      <vt:lpstr>oknCost_21</vt:lpstr>
      <vt:lpstr>oknCost_22</vt:lpstr>
      <vt:lpstr>oknCost_23</vt:lpstr>
      <vt:lpstr>oknCost_24</vt:lpstr>
      <vt:lpstr>oknCost_25</vt:lpstr>
      <vt:lpstr>oknCost_26</vt:lpstr>
      <vt:lpstr>oknCost_27</vt:lpstr>
      <vt:lpstr>oknCost_28</vt:lpstr>
      <vt:lpstr>oknCost_29</vt:lpstr>
      <vt:lpstr>oknCost_3</vt:lpstr>
      <vt:lpstr>oknCost_30</vt:lpstr>
      <vt:lpstr>oknCost_31</vt:lpstr>
      <vt:lpstr>oknCost_32</vt:lpstr>
      <vt:lpstr>oknCost_33</vt:lpstr>
      <vt:lpstr>oknCost_34</vt:lpstr>
      <vt:lpstr>oknCost_35</vt:lpstr>
      <vt:lpstr>oknCost_36</vt:lpstr>
      <vt:lpstr>oknCost_37</vt:lpstr>
      <vt:lpstr>oknCost_38</vt:lpstr>
      <vt:lpstr>oknCost_39</vt:lpstr>
      <vt:lpstr>oknCost_4</vt:lpstr>
      <vt:lpstr>oknCost_40</vt:lpstr>
      <vt:lpstr>oknCost_41</vt:lpstr>
      <vt:lpstr>oknCost_42</vt:lpstr>
      <vt:lpstr>oknCost_43</vt:lpstr>
      <vt:lpstr>oknCost_44</vt:lpstr>
      <vt:lpstr>oknCost_45</vt:lpstr>
      <vt:lpstr>oknCost_46</vt:lpstr>
      <vt:lpstr>oknCost_47</vt:lpstr>
      <vt:lpstr>oknCost_48</vt:lpstr>
      <vt:lpstr>oknCost_49</vt:lpstr>
      <vt:lpstr>oknCost_5</vt:lpstr>
      <vt:lpstr>oknCost_50</vt:lpstr>
      <vt:lpstr>oknCost_51</vt:lpstr>
      <vt:lpstr>oknCost_52</vt:lpstr>
      <vt:lpstr>oknCost_53</vt:lpstr>
      <vt:lpstr>oknCost_54</vt:lpstr>
      <vt:lpstr>oknCost_55</vt:lpstr>
      <vt:lpstr>oknCost_56</vt:lpstr>
      <vt:lpstr>oknCost_57</vt:lpstr>
      <vt:lpstr>oknCost_58</vt:lpstr>
      <vt:lpstr>oknCost_59</vt:lpstr>
      <vt:lpstr>oknCost_6</vt:lpstr>
      <vt:lpstr>oknCost_60</vt:lpstr>
      <vt:lpstr>oknCost_61</vt:lpstr>
      <vt:lpstr>oknCost_62</vt:lpstr>
      <vt:lpstr>oknCost_63</vt:lpstr>
      <vt:lpstr>oknCost_64</vt:lpstr>
      <vt:lpstr>oknCost_65</vt:lpstr>
      <vt:lpstr>oknCost_66</vt:lpstr>
      <vt:lpstr>oknCost_67</vt:lpstr>
      <vt:lpstr>oknCost_68</vt:lpstr>
      <vt:lpstr>oknCost_69</vt:lpstr>
      <vt:lpstr>oknCost_7</vt:lpstr>
      <vt:lpstr>oknCost_70</vt:lpstr>
      <vt:lpstr>oknCost_71</vt:lpstr>
      <vt:lpstr>oknCost_72</vt:lpstr>
      <vt:lpstr>oknCost_73</vt:lpstr>
      <vt:lpstr>oknCost_74</vt:lpstr>
      <vt:lpstr>oknCost_75</vt:lpstr>
      <vt:lpstr>oknCost_76</vt:lpstr>
      <vt:lpstr>oknCost_77</vt:lpstr>
      <vt:lpstr>oknCost_78</vt:lpstr>
      <vt:lpstr>oknCost_79</vt:lpstr>
      <vt:lpstr>oknCost_8</vt:lpstr>
      <vt:lpstr>oknCost_80</vt:lpstr>
      <vt:lpstr>oknCost_81</vt:lpstr>
      <vt:lpstr>oknCost_82</vt:lpstr>
      <vt:lpstr>oknCost_83</vt:lpstr>
      <vt:lpstr>oknCost_84</vt:lpstr>
      <vt:lpstr>oknCost_9</vt:lpstr>
      <vt:lpstr>oknCsDateFrom</vt:lpstr>
      <vt:lpstr>oknCsDateTo</vt:lpstr>
      <vt:lpstr>oknCsHdrAddress</vt:lpstr>
      <vt:lpstr>oknCsHdrBalanceCurrent</vt:lpstr>
      <vt:lpstr>oknCsHdrBalanceForward</vt:lpstr>
      <vt:lpstr>oknCsHdrCityStateZip</vt:lpstr>
      <vt:lpstr>oknCsHdrCountry</vt:lpstr>
      <vt:lpstr>oknCsHdrCredit</vt:lpstr>
      <vt:lpstr>oknCsHdrCustomerID</vt:lpstr>
      <vt:lpstr>oknCsHdrCustomerName</vt:lpstr>
      <vt:lpstr>oknCsHdrInvoiceTotal</vt:lpstr>
      <vt:lpstr>oknCsHdrPaymentTotal</vt:lpstr>
      <vt:lpstr>oknCsHdrPhone</vt:lpstr>
      <vt:lpstr>oknCsStatementAmount</vt:lpstr>
      <vt:lpstr>oknCsStatementBalance</vt:lpstr>
      <vt:lpstr>oknCsStatementDate</vt:lpstr>
      <vt:lpstr>oknCsStatementDesc</vt:lpstr>
      <vt:lpstr>oknCsStatementDocID</vt:lpstr>
      <vt:lpstr>oknCsStatementDueDate</vt:lpstr>
      <vt:lpstr>oknCsStatementStatus</vt:lpstr>
      <vt:lpstr>oknDatabaseName</vt:lpstr>
      <vt:lpstr>oknDueDate</vt:lpstr>
      <vt:lpstr>oknInvoiceDate</vt:lpstr>
      <vt:lpstr>oknInvoiceID</vt:lpstr>
      <vt:lpstr>oknLaborQuantity</vt:lpstr>
      <vt:lpstr>oknLaborTotal</vt:lpstr>
      <vt:lpstr>oknLaborUnitPrice</vt:lpstr>
      <vt:lpstr>oknLineTotal_1</vt:lpstr>
      <vt:lpstr>oknLineTotal_10</vt:lpstr>
      <vt:lpstr>oknLineTotal_11</vt:lpstr>
      <vt:lpstr>oknLineTotal_12</vt:lpstr>
      <vt:lpstr>oknLineTotal_13</vt:lpstr>
      <vt:lpstr>oknLineTotal_14</vt:lpstr>
      <vt:lpstr>oknLineTotal_15</vt:lpstr>
      <vt:lpstr>oknLineTotal_16</vt:lpstr>
      <vt:lpstr>oknLineTotal_17</vt:lpstr>
      <vt:lpstr>oknLineTotal_18</vt:lpstr>
      <vt:lpstr>oknLineTotal_19</vt:lpstr>
      <vt:lpstr>oknLineTotal_2</vt:lpstr>
      <vt:lpstr>oknLineTotal_20</vt:lpstr>
      <vt:lpstr>oknLineTotal_21</vt:lpstr>
      <vt:lpstr>oknLineTotal_22</vt:lpstr>
      <vt:lpstr>oknLineTotal_23</vt:lpstr>
      <vt:lpstr>oknLineTotal_24</vt:lpstr>
      <vt:lpstr>oknLineTotal_25</vt:lpstr>
      <vt:lpstr>oknLineTotal_26</vt:lpstr>
      <vt:lpstr>oknLineTotal_27</vt:lpstr>
      <vt:lpstr>oknLineTotal_28</vt:lpstr>
      <vt:lpstr>oknLineTotal_29</vt:lpstr>
      <vt:lpstr>oknLineTotal_3</vt:lpstr>
      <vt:lpstr>oknLineTotal_30</vt:lpstr>
      <vt:lpstr>oknLineTotal_31</vt:lpstr>
      <vt:lpstr>oknLineTotal_32</vt:lpstr>
      <vt:lpstr>oknLineTotal_33</vt:lpstr>
      <vt:lpstr>oknLineTotal_34</vt:lpstr>
      <vt:lpstr>oknLineTotal_35</vt:lpstr>
      <vt:lpstr>oknLineTotal_36</vt:lpstr>
      <vt:lpstr>oknLineTotal_37</vt:lpstr>
      <vt:lpstr>oknLineTotal_38</vt:lpstr>
      <vt:lpstr>oknLineTotal_39</vt:lpstr>
      <vt:lpstr>oknLineTotal_4</vt:lpstr>
      <vt:lpstr>oknLineTotal_40</vt:lpstr>
      <vt:lpstr>oknLineTotal_41</vt:lpstr>
      <vt:lpstr>oknLineTotal_42</vt:lpstr>
      <vt:lpstr>oknLineTotal_43</vt:lpstr>
      <vt:lpstr>oknLineTotal_44</vt:lpstr>
      <vt:lpstr>oknLineTotal_45</vt:lpstr>
      <vt:lpstr>oknLineTotal_46</vt:lpstr>
      <vt:lpstr>oknLineTotal_47</vt:lpstr>
      <vt:lpstr>oknLineTotal_48</vt:lpstr>
      <vt:lpstr>oknLineTotal_49</vt:lpstr>
      <vt:lpstr>oknLineTotal_5</vt:lpstr>
      <vt:lpstr>oknLineTotal_50</vt:lpstr>
      <vt:lpstr>oknLineTotal_51</vt:lpstr>
      <vt:lpstr>oknLineTotal_52</vt:lpstr>
      <vt:lpstr>oknLineTotal_53</vt:lpstr>
      <vt:lpstr>oknLineTotal_54</vt:lpstr>
      <vt:lpstr>oknLineTotal_55</vt:lpstr>
      <vt:lpstr>oknLineTotal_56</vt:lpstr>
      <vt:lpstr>oknLineTotal_57</vt:lpstr>
      <vt:lpstr>oknLineTotal_58</vt:lpstr>
      <vt:lpstr>oknLineTotal_59</vt:lpstr>
      <vt:lpstr>oknLineTotal_6</vt:lpstr>
      <vt:lpstr>oknLineTotal_60</vt:lpstr>
      <vt:lpstr>oknLineTotal_61</vt:lpstr>
      <vt:lpstr>oknLineTotal_62</vt:lpstr>
      <vt:lpstr>oknLineTotal_63</vt:lpstr>
      <vt:lpstr>oknLineTotal_64</vt:lpstr>
      <vt:lpstr>oknLineTotal_65</vt:lpstr>
      <vt:lpstr>oknLineTotal_66</vt:lpstr>
      <vt:lpstr>oknLineTotal_67</vt:lpstr>
      <vt:lpstr>oknLineTotal_68</vt:lpstr>
      <vt:lpstr>oknLineTotal_69</vt:lpstr>
      <vt:lpstr>oknLineTotal_7</vt:lpstr>
      <vt:lpstr>oknLineTotal_70</vt:lpstr>
      <vt:lpstr>oknLineTotal_71</vt:lpstr>
      <vt:lpstr>oknLineTotal_72</vt:lpstr>
      <vt:lpstr>oknLineTotal_73</vt:lpstr>
      <vt:lpstr>oknLineTotal_74</vt:lpstr>
      <vt:lpstr>oknLineTotal_75</vt:lpstr>
      <vt:lpstr>oknLineTotal_76</vt:lpstr>
      <vt:lpstr>oknLineTotal_77</vt:lpstr>
      <vt:lpstr>oknLineTotal_78</vt:lpstr>
      <vt:lpstr>oknLineTotal_79</vt:lpstr>
      <vt:lpstr>oknLineTotal_8</vt:lpstr>
      <vt:lpstr>oknLineTotal_80</vt:lpstr>
      <vt:lpstr>oknLineTotal_81</vt:lpstr>
      <vt:lpstr>oknLineTotal_82</vt:lpstr>
      <vt:lpstr>oknLineTotal_83</vt:lpstr>
      <vt:lpstr>oknLineTotal_84</vt:lpstr>
      <vt:lpstr>oknLineTotal_9</vt:lpstr>
      <vt:lpstr>oknLineTotalTaxable</vt:lpstr>
      <vt:lpstr>oknNotes</vt:lpstr>
      <vt:lpstr>oknOrderID</vt:lpstr>
      <vt:lpstr>oknPaymentAmount</vt:lpstr>
      <vt:lpstr>oknPaymentCreatedDate</vt:lpstr>
      <vt:lpstr>oknPaymentNotes</vt:lpstr>
      <vt:lpstr>oknPaymentPaymentTerm</vt:lpstr>
      <vt:lpstr>oknPayments</vt:lpstr>
      <vt:lpstr>oknPaymentTerm</vt:lpstr>
      <vt:lpstr>oknPaymentTotalApplied</vt:lpstr>
      <vt:lpstr>oknPrAmount</vt:lpstr>
      <vt:lpstr>oknPrCheckNumber</vt:lpstr>
      <vt:lpstr>oknPrCreatedDate</vt:lpstr>
      <vt:lpstr>oknPrDateFrom</vt:lpstr>
      <vt:lpstr>oknPrDateTo</vt:lpstr>
      <vt:lpstr>oknPrice_1</vt:lpstr>
      <vt:lpstr>oknPrice_10</vt:lpstr>
      <vt:lpstr>oknPrice_11</vt:lpstr>
      <vt:lpstr>oknPrice_12</vt:lpstr>
      <vt:lpstr>oknPrice_13</vt:lpstr>
      <vt:lpstr>oknPrice_14</vt:lpstr>
      <vt:lpstr>oknPrice_15</vt:lpstr>
      <vt:lpstr>oknPrice_16</vt:lpstr>
      <vt:lpstr>oknPrice_17</vt:lpstr>
      <vt:lpstr>oknPrice_18</vt:lpstr>
      <vt:lpstr>oknPrice_19</vt:lpstr>
      <vt:lpstr>oknPrice_2</vt:lpstr>
      <vt:lpstr>oknPrice_20</vt:lpstr>
      <vt:lpstr>oknPrice_21</vt:lpstr>
      <vt:lpstr>oknPrice_22</vt:lpstr>
      <vt:lpstr>oknPrice_23</vt:lpstr>
      <vt:lpstr>oknPrice_24</vt:lpstr>
      <vt:lpstr>oknPrice_25</vt:lpstr>
      <vt:lpstr>oknPrice_26</vt:lpstr>
      <vt:lpstr>oknPrice_27</vt:lpstr>
      <vt:lpstr>oknPrice_28</vt:lpstr>
      <vt:lpstr>oknPrice_29</vt:lpstr>
      <vt:lpstr>oknPrice_3</vt:lpstr>
      <vt:lpstr>oknPrice_30</vt:lpstr>
      <vt:lpstr>oknPrice_31</vt:lpstr>
      <vt:lpstr>oknPrice_32</vt:lpstr>
      <vt:lpstr>oknPrice_33</vt:lpstr>
      <vt:lpstr>oknPrice_34</vt:lpstr>
      <vt:lpstr>oknPrice_35</vt:lpstr>
      <vt:lpstr>oknPrice_36</vt:lpstr>
      <vt:lpstr>oknPrice_37</vt:lpstr>
      <vt:lpstr>oknPrice_38</vt:lpstr>
      <vt:lpstr>oknPrice_39</vt:lpstr>
      <vt:lpstr>oknPrice_4</vt:lpstr>
      <vt:lpstr>oknPrice_40</vt:lpstr>
      <vt:lpstr>oknPrice_41</vt:lpstr>
      <vt:lpstr>oknPrice_42</vt:lpstr>
      <vt:lpstr>oknPrice_43</vt:lpstr>
      <vt:lpstr>oknPrice_44</vt:lpstr>
      <vt:lpstr>oknPrice_45</vt:lpstr>
      <vt:lpstr>oknPrice_46</vt:lpstr>
      <vt:lpstr>oknPrice_47</vt:lpstr>
      <vt:lpstr>oknPrice_48</vt:lpstr>
      <vt:lpstr>oknPrice_49</vt:lpstr>
      <vt:lpstr>oknPrice_5</vt:lpstr>
      <vt:lpstr>oknPrice_50</vt:lpstr>
      <vt:lpstr>oknPrice_51</vt:lpstr>
      <vt:lpstr>oknPrice_52</vt:lpstr>
      <vt:lpstr>oknPrice_53</vt:lpstr>
      <vt:lpstr>oknPrice_54</vt:lpstr>
      <vt:lpstr>oknPrice_55</vt:lpstr>
      <vt:lpstr>oknPrice_56</vt:lpstr>
      <vt:lpstr>oknPrice_57</vt:lpstr>
      <vt:lpstr>oknPrice_58</vt:lpstr>
      <vt:lpstr>oknPrice_59</vt:lpstr>
      <vt:lpstr>oknPrice_6</vt:lpstr>
      <vt:lpstr>oknPrice_60</vt:lpstr>
      <vt:lpstr>oknPrice_61</vt:lpstr>
      <vt:lpstr>oknPrice_62</vt:lpstr>
      <vt:lpstr>oknPrice_63</vt:lpstr>
      <vt:lpstr>oknPrice_64</vt:lpstr>
      <vt:lpstr>oknPrice_65</vt:lpstr>
      <vt:lpstr>oknPrice_66</vt:lpstr>
      <vt:lpstr>oknPrice_67</vt:lpstr>
      <vt:lpstr>oknPrice_68</vt:lpstr>
      <vt:lpstr>oknPrice_69</vt:lpstr>
      <vt:lpstr>oknPrice_7</vt:lpstr>
      <vt:lpstr>oknPrice_70</vt:lpstr>
      <vt:lpstr>oknPrice_71</vt:lpstr>
      <vt:lpstr>oknPrice_72</vt:lpstr>
      <vt:lpstr>oknPrice_73</vt:lpstr>
      <vt:lpstr>oknPrice_74</vt:lpstr>
      <vt:lpstr>oknPrice_75</vt:lpstr>
      <vt:lpstr>oknPrice_76</vt:lpstr>
      <vt:lpstr>oknPrice_77</vt:lpstr>
      <vt:lpstr>oknPrice_78</vt:lpstr>
      <vt:lpstr>oknPrice_79</vt:lpstr>
      <vt:lpstr>oknPrice_8</vt:lpstr>
      <vt:lpstr>oknPrice_80</vt:lpstr>
      <vt:lpstr>oknPrice_81</vt:lpstr>
      <vt:lpstr>oknPrice_82</vt:lpstr>
      <vt:lpstr>oknPrice_83</vt:lpstr>
      <vt:lpstr>oknPrice_84</vt:lpstr>
      <vt:lpstr>oknPrice_9</vt:lpstr>
      <vt:lpstr>oknPrInvoiceID</vt:lpstr>
      <vt:lpstr>oknPrNotes</vt:lpstr>
      <vt:lpstr>oknProductID_1</vt:lpstr>
      <vt:lpstr>oknProductID_10</vt:lpstr>
      <vt:lpstr>oknProductID_11</vt:lpstr>
      <vt:lpstr>oknProductID_12</vt:lpstr>
      <vt:lpstr>oknProductID_13</vt:lpstr>
      <vt:lpstr>oknProductID_14</vt:lpstr>
      <vt:lpstr>oknProductID_15</vt:lpstr>
      <vt:lpstr>oknProductID_16</vt:lpstr>
      <vt:lpstr>oknProductID_17</vt:lpstr>
      <vt:lpstr>oknProductID_18</vt:lpstr>
      <vt:lpstr>oknProductID_19</vt:lpstr>
      <vt:lpstr>oknProductID_2</vt:lpstr>
      <vt:lpstr>oknProductID_20</vt:lpstr>
      <vt:lpstr>oknProductID_21</vt:lpstr>
      <vt:lpstr>oknProductID_22</vt:lpstr>
      <vt:lpstr>oknProductID_23</vt:lpstr>
      <vt:lpstr>oknProductID_24</vt:lpstr>
      <vt:lpstr>oknProductID_25</vt:lpstr>
      <vt:lpstr>oknProductID_26</vt:lpstr>
      <vt:lpstr>oknProductID_27</vt:lpstr>
      <vt:lpstr>oknProductID_28</vt:lpstr>
      <vt:lpstr>oknProductID_29</vt:lpstr>
      <vt:lpstr>oknProductID_3</vt:lpstr>
      <vt:lpstr>oknProductID_30</vt:lpstr>
      <vt:lpstr>oknProductID_31</vt:lpstr>
      <vt:lpstr>oknProductID_32</vt:lpstr>
      <vt:lpstr>oknProductID_33</vt:lpstr>
      <vt:lpstr>oknProductID_34</vt:lpstr>
      <vt:lpstr>oknProductID_35</vt:lpstr>
      <vt:lpstr>oknProductID_36</vt:lpstr>
      <vt:lpstr>oknProductID_37</vt:lpstr>
      <vt:lpstr>oknProductID_38</vt:lpstr>
      <vt:lpstr>oknProductID_39</vt:lpstr>
      <vt:lpstr>oknProductID_4</vt:lpstr>
      <vt:lpstr>oknProductID_40</vt:lpstr>
      <vt:lpstr>oknProductID_41</vt:lpstr>
      <vt:lpstr>oknProductID_42</vt:lpstr>
      <vt:lpstr>oknProductID_43</vt:lpstr>
      <vt:lpstr>oknProductID_44</vt:lpstr>
      <vt:lpstr>oknProductID_45</vt:lpstr>
      <vt:lpstr>oknProductID_46</vt:lpstr>
      <vt:lpstr>oknProductID_47</vt:lpstr>
      <vt:lpstr>oknProductID_48</vt:lpstr>
      <vt:lpstr>oknProductID_49</vt:lpstr>
      <vt:lpstr>oknProductID_5</vt:lpstr>
      <vt:lpstr>oknProductID_50</vt:lpstr>
      <vt:lpstr>oknProductID_51</vt:lpstr>
      <vt:lpstr>oknProductID_52</vt:lpstr>
      <vt:lpstr>oknProductID_53</vt:lpstr>
      <vt:lpstr>oknProductID_54</vt:lpstr>
      <vt:lpstr>oknProductID_55</vt:lpstr>
      <vt:lpstr>oknProductID_56</vt:lpstr>
      <vt:lpstr>oknProductID_57</vt:lpstr>
      <vt:lpstr>oknProductID_58</vt:lpstr>
      <vt:lpstr>oknProductID_59</vt:lpstr>
      <vt:lpstr>oknProductID_6</vt:lpstr>
      <vt:lpstr>oknProductID_60</vt:lpstr>
      <vt:lpstr>oknProductID_61</vt:lpstr>
      <vt:lpstr>oknProductID_62</vt:lpstr>
      <vt:lpstr>oknProductID_63</vt:lpstr>
      <vt:lpstr>oknProductID_64</vt:lpstr>
      <vt:lpstr>oknProductID_65</vt:lpstr>
      <vt:lpstr>oknProductID_66</vt:lpstr>
      <vt:lpstr>oknProductID_67</vt:lpstr>
      <vt:lpstr>oknProductID_68</vt:lpstr>
      <vt:lpstr>oknProductID_69</vt:lpstr>
      <vt:lpstr>oknProductID_7</vt:lpstr>
      <vt:lpstr>oknProductID_70</vt:lpstr>
      <vt:lpstr>oknProductID_71</vt:lpstr>
      <vt:lpstr>oknProductID_72</vt:lpstr>
      <vt:lpstr>oknProductID_73</vt:lpstr>
      <vt:lpstr>oknProductID_74</vt:lpstr>
      <vt:lpstr>oknProductID_75</vt:lpstr>
      <vt:lpstr>oknProductID_76</vt:lpstr>
      <vt:lpstr>oknProductID_77</vt:lpstr>
      <vt:lpstr>oknProductID_78</vt:lpstr>
      <vt:lpstr>oknProductID_79</vt:lpstr>
      <vt:lpstr>oknProductID_8</vt:lpstr>
      <vt:lpstr>oknProductID_80</vt:lpstr>
      <vt:lpstr>oknProductID_81</vt:lpstr>
      <vt:lpstr>oknProductID_82</vt:lpstr>
      <vt:lpstr>oknProductID_83</vt:lpstr>
      <vt:lpstr>oknProductID_84</vt:lpstr>
      <vt:lpstr>oknProductID_9</vt:lpstr>
      <vt:lpstr>oknProductName_1</vt:lpstr>
      <vt:lpstr>oknProductName_10</vt:lpstr>
      <vt:lpstr>oknProductName_11</vt:lpstr>
      <vt:lpstr>oknProductName_12</vt:lpstr>
      <vt:lpstr>oknProductName_13</vt:lpstr>
      <vt:lpstr>oknProductName_14</vt:lpstr>
      <vt:lpstr>oknProductName_15</vt:lpstr>
      <vt:lpstr>oknProductName_16</vt:lpstr>
      <vt:lpstr>oknProductName_17</vt:lpstr>
      <vt:lpstr>oknProductName_18</vt:lpstr>
      <vt:lpstr>oknProductName_19</vt:lpstr>
      <vt:lpstr>oknProductName_2</vt:lpstr>
      <vt:lpstr>oknProductName_20</vt:lpstr>
      <vt:lpstr>oknProductName_21</vt:lpstr>
      <vt:lpstr>oknProductName_22</vt:lpstr>
      <vt:lpstr>oknProductName_23</vt:lpstr>
      <vt:lpstr>oknProductName_24</vt:lpstr>
      <vt:lpstr>oknProductName_25</vt:lpstr>
      <vt:lpstr>oknProductName_26</vt:lpstr>
      <vt:lpstr>oknProductName_27</vt:lpstr>
      <vt:lpstr>oknProductName_28</vt:lpstr>
      <vt:lpstr>oknProductName_29</vt:lpstr>
      <vt:lpstr>oknProductName_3</vt:lpstr>
      <vt:lpstr>oknProductName_30</vt:lpstr>
      <vt:lpstr>oknProductName_31</vt:lpstr>
      <vt:lpstr>oknProductName_32</vt:lpstr>
      <vt:lpstr>oknProductName_33</vt:lpstr>
      <vt:lpstr>oknProductName_34</vt:lpstr>
      <vt:lpstr>oknProductName_35</vt:lpstr>
      <vt:lpstr>oknProductName_36</vt:lpstr>
      <vt:lpstr>oknProductName_37</vt:lpstr>
      <vt:lpstr>oknProductName_38</vt:lpstr>
      <vt:lpstr>oknProductName_39</vt:lpstr>
      <vt:lpstr>oknProductName_4</vt:lpstr>
      <vt:lpstr>oknProductName_40</vt:lpstr>
      <vt:lpstr>oknProductName_41</vt:lpstr>
      <vt:lpstr>oknProductName_42</vt:lpstr>
      <vt:lpstr>oknProductName_43</vt:lpstr>
      <vt:lpstr>oknProductName_44</vt:lpstr>
      <vt:lpstr>oknProductName_45</vt:lpstr>
      <vt:lpstr>oknProductName_46</vt:lpstr>
      <vt:lpstr>oknProductName_47</vt:lpstr>
      <vt:lpstr>oknProductName_48</vt:lpstr>
      <vt:lpstr>oknProductName_49</vt:lpstr>
      <vt:lpstr>oknProductName_5</vt:lpstr>
      <vt:lpstr>oknProductName_50</vt:lpstr>
      <vt:lpstr>oknProductName_51</vt:lpstr>
      <vt:lpstr>oknProductName_52</vt:lpstr>
      <vt:lpstr>oknProductName_53</vt:lpstr>
      <vt:lpstr>oknProductName_54</vt:lpstr>
      <vt:lpstr>oknProductName_55</vt:lpstr>
      <vt:lpstr>oknProductName_56</vt:lpstr>
      <vt:lpstr>oknProductName_57</vt:lpstr>
      <vt:lpstr>oknProductName_58</vt:lpstr>
      <vt:lpstr>oknProductName_59</vt:lpstr>
      <vt:lpstr>oknProductName_6</vt:lpstr>
      <vt:lpstr>oknProductName_60</vt:lpstr>
      <vt:lpstr>oknProductName_61</vt:lpstr>
      <vt:lpstr>oknProductName_62</vt:lpstr>
      <vt:lpstr>oknProductName_63</vt:lpstr>
      <vt:lpstr>oknProductName_64</vt:lpstr>
      <vt:lpstr>oknProductName_65</vt:lpstr>
      <vt:lpstr>oknProductName_66</vt:lpstr>
      <vt:lpstr>oknProductName_67</vt:lpstr>
      <vt:lpstr>oknProductName_68</vt:lpstr>
      <vt:lpstr>oknProductName_69</vt:lpstr>
      <vt:lpstr>oknProductName_7</vt:lpstr>
      <vt:lpstr>oknProductName_70</vt:lpstr>
      <vt:lpstr>oknProductName_71</vt:lpstr>
      <vt:lpstr>oknProductName_72</vt:lpstr>
      <vt:lpstr>oknProductName_73</vt:lpstr>
      <vt:lpstr>oknProductName_74</vt:lpstr>
      <vt:lpstr>oknProductName_75</vt:lpstr>
      <vt:lpstr>oknProductName_76</vt:lpstr>
      <vt:lpstr>oknProductName_77</vt:lpstr>
      <vt:lpstr>oknProductName_78</vt:lpstr>
      <vt:lpstr>oknProductName_79</vt:lpstr>
      <vt:lpstr>oknProductName_8</vt:lpstr>
      <vt:lpstr>oknProductName_80</vt:lpstr>
      <vt:lpstr>oknProductName_81</vt:lpstr>
      <vt:lpstr>oknProductName_82</vt:lpstr>
      <vt:lpstr>oknProductName_83</vt:lpstr>
      <vt:lpstr>oknProductName_84</vt:lpstr>
      <vt:lpstr>oknProductName_9</vt:lpstr>
      <vt:lpstr>oknPrPaymentTerm</vt:lpstr>
      <vt:lpstr>oknPrTotalApplied</vt:lpstr>
      <vt:lpstr>oknPrWhoID</vt:lpstr>
      <vt:lpstr>oknPrWhoName</vt:lpstr>
      <vt:lpstr>oknQuantity_1</vt:lpstr>
      <vt:lpstr>oknQuantity_10</vt:lpstr>
      <vt:lpstr>oknQuantity_11</vt:lpstr>
      <vt:lpstr>oknQuantity_12</vt:lpstr>
      <vt:lpstr>oknQuantity_13</vt:lpstr>
      <vt:lpstr>oknQuantity_14</vt:lpstr>
      <vt:lpstr>oknQuantity_15</vt:lpstr>
      <vt:lpstr>oknQuantity_16</vt:lpstr>
      <vt:lpstr>oknQuantity_17</vt:lpstr>
      <vt:lpstr>oknQuantity_18</vt:lpstr>
      <vt:lpstr>oknQuantity_19</vt:lpstr>
      <vt:lpstr>oknQuantity_2</vt:lpstr>
      <vt:lpstr>oknQuantity_20</vt:lpstr>
      <vt:lpstr>oknQuantity_21</vt:lpstr>
      <vt:lpstr>oknQuantity_22</vt:lpstr>
      <vt:lpstr>oknQuantity_23</vt:lpstr>
      <vt:lpstr>oknQuantity_24</vt:lpstr>
      <vt:lpstr>oknQuantity_25</vt:lpstr>
      <vt:lpstr>oknQuantity_26</vt:lpstr>
      <vt:lpstr>oknQuantity_27</vt:lpstr>
      <vt:lpstr>oknQuantity_28</vt:lpstr>
      <vt:lpstr>oknQuantity_29</vt:lpstr>
      <vt:lpstr>oknQuantity_3</vt:lpstr>
      <vt:lpstr>oknQuantity_30</vt:lpstr>
      <vt:lpstr>oknQuantity_31</vt:lpstr>
      <vt:lpstr>oknQuantity_32</vt:lpstr>
      <vt:lpstr>oknQuantity_33</vt:lpstr>
      <vt:lpstr>oknQuantity_34</vt:lpstr>
      <vt:lpstr>oknQuantity_35</vt:lpstr>
      <vt:lpstr>oknQuantity_36</vt:lpstr>
      <vt:lpstr>oknQuantity_37</vt:lpstr>
      <vt:lpstr>oknQuantity_38</vt:lpstr>
      <vt:lpstr>oknQuantity_39</vt:lpstr>
      <vt:lpstr>oknQuantity_4</vt:lpstr>
      <vt:lpstr>oknQuantity_40</vt:lpstr>
      <vt:lpstr>oknQuantity_41</vt:lpstr>
      <vt:lpstr>oknQuantity_42</vt:lpstr>
      <vt:lpstr>oknQuantity_43</vt:lpstr>
      <vt:lpstr>oknQuantity_44</vt:lpstr>
      <vt:lpstr>oknQuantity_45</vt:lpstr>
      <vt:lpstr>oknQuantity_46</vt:lpstr>
      <vt:lpstr>oknQuantity_47</vt:lpstr>
      <vt:lpstr>oknQuantity_48</vt:lpstr>
      <vt:lpstr>oknQuantity_49</vt:lpstr>
      <vt:lpstr>oknQuantity_5</vt:lpstr>
      <vt:lpstr>oknQuantity_50</vt:lpstr>
      <vt:lpstr>oknQuantity_51</vt:lpstr>
      <vt:lpstr>oknQuantity_52</vt:lpstr>
      <vt:lpstr>oknQuantity_53</vt:lpstr>
      <vt:lpstr>oknQuantity_54</vt:lpstr>
      <vt:lpstr>oknQuantity_55</vt:lpstr>
      <vt:lpstr>oknQuantity_56</vt:lpstr>
      <vt:lpstr>oknQuantity_57</vt:lpstr>
      <vt:lpstr>oknQuantity_58</vt:lpstr>
      <vt:lpstr>oknQuantity_59</vt:lpstr>
      <vt:lpstr>oknQuantity_6</vt:lpstr>
      <vt:lpstr>oknQuantity_60</vt:lpstr>
      <vt:lpstr>oknQuantity_61</vt:lpstr>
      <vt:lpstr>oknQuantity_62</vt:lpstr>
      <vt:lpstr>oknQuantity_63</vt:lpstr>
      <vt:lpstr>oknQuantity_64</vt:lpstr>
      <vt:lpstr>oknQuantity_65</vt:lpstr>
      <vt:lpstr>oknQuantity_66</vt:lpstr>
      <vt:lpstr>oknQuantity_67</vt:lpstr>
      <vt:lpstr>oknQuantity_68</vt:lpstr>
      <vt:lpstr>oknQuantity_69</vt:lpstr>
      <vt:lpstr>oknQuantity_7</vt:lpstr>
      <vt:lpstr>oknQuantity_70</vt:lpstr>
      <vt:lpstr>oknQuantity_71</vt:lpstr>
      <vt:lpstr>oknQuantity_72</vt:lpstr>
      <vt:lpstr>oknQuantity_73</vt:lpstr>
      <vt:lpstr>oknQuantity_74</vt:lpstr>
      <vt:lpstr>oknQuantity_75</vt:lpstr>
      <vt:lpstr>oknQuantity_76</vt:lpstr>
      <vt:lpstr>oknQuantity_77</vt:lpstr>
      <vt:lpstr>oknQuantity_78</vt:lpstr>
      <vt:lpstr>oknQuantity_79</vt:lpstr>
      <vt:lpstr>oknQuantity_8</vt:lpstr>
      <vt:lpstr>oknQuantity_80</vt:lpstr>
      <vt:lpstr>oknQuantity_81</vt:lpstr>
      <vt:lpstr>oknQuantity_82</vt:lpstr>
      <vt:lpstr>oknQuantity_83</vt:lpstr>
      <vt:lpstr>oknQuantity_84</vt:lpstr>
      <vt:lpstr>oknQuantity_9</vt:lpstr>
      <vt:lpstr>oknRcBalanceDue</vt:lpstr>
      <vt:lpstr>oknRcDateFrom</vt:lpstr>
      <vt:lpstr>oknRcDateTo</vt:lpstr>
      <vt:lpstr>oknRcDueDate</vt:lpstr>
      <vt:lpstr>oknRcInvoiceCost</vt:lpstr>
      <vt:lpstr>oknRcInvoiceDate</vt:lpstr>
      <vt:lpstr>oknRcInvoiceID</vt:lpstr>
      <vt:lpstr>oknRcOrderID</vt:lpstr>
      <vt:lpstr>oknRcPayments</vt:lpstr>
      <vt:lpstr>oknRcPaymentTerm</vt:lpstr>
      <vt:lpstr>oknRcSalesRepName</vt:lpstr>
      <vt:lpstr>oknRcShippingCost</vt:lpstr>
      <vt:lpstr>oknRcSubtotal</vt:lpstr>
      <vt:lpstr>oknRcTax1</vt:lpstr>
      <vt:lpstr>oknRcTax2</vt:lpstr>
      <vt:lpstr>oknRcTotal</vt:lpstr>
      <vt:lpstr>oknRcWhoID</vt:lpstr>
      <vt:lpstr>oknRcWhoName</vt:lpstr>
      <vt:lpstr>oknRpCost</vt:lpstr>
      <vt:lpstr>oknRpDateFrom</vt:lpstr>
      <vt:lpstr>oknRpDateTo</vt:lpstr>
      <vt:lpstr>oknRpInvoiceDate</vt:lpstr>
      <vt:lpstr>oknRpInvoiceID</vt:lpstr>
      <vt:lpstr>oknRpLineTotal</vt:lpstr>
      <vt:lpstr>oknRpPrice</vt:lpstr>
      <vt:lpstr>oknRpProductID</vt:lpstr>
      <vt:lpstr>oknRpProductName</vt:lpstr>
      <vt:lpstr>oknRpQuantity</vt:lpstr>
      <vt:lpstr>oknRrBalanceDue</vt:lpstr>
      <vt:lpstr>oknRrDateFrom</vt:lpstr>
      <vt:lpstr>oknRrDateTo</vt:lpstr>
      <vt:lpstr>oknRrDueDate</vt:lpstr>
      <vt:lpstr>oknRrInvoiceCost</vt:lpstr>
      <vt:lpstr>oknRrInvoiceDate</vt:lpstr>
      <vt:lpstr>oknRrInvoiceID</vt:lpstr>
      <vt:lpstr>oknRrOrderID</vt:lpstr>
      <vt:lpstr>oknRrPayments</vt:lpstr>
      <vt:lpstr>oknRrSalesRepName</vt:lpstr>
      <vt:lpstr>oknRrShippingCost</vt:lpstr>
      <vt:lpstr>oknRrSubtotal</vt:lpstr>
      <vt:lpstr>oknRrTax1</vt:lpstr>
      <vt:lpstr>oknRrTax2</vt:lpstr>
      <vt:lpstr>oknRrTotal</vt:lpstr>
      <vt:lpstr>oknRsBalanceDue</vt:lpstr>
      <vt:lpstr>oknRsDateFrom</vt:lpstr>
      <vt:lpstr>oknRsDateTo</vt:lpstr>
      <vt:lpstr>oknRsDueDate</vt:lpstr>
      <vt:lpstr>oknRsInvoiceCost</vt:lpstr>
      <vt:lpstr>oknRsInvoiceDate</vt:lpstr>
      <vt:lpstr>oknRsInvoiceID</vt:lpstr>
      <vt:lpstr>oknRsOrderID</vt:lpstr>
      <vt:lpstr>oknRsPayments</vt:lpstr>
      <vt:lpstr>oknRsPaymentTerm</vt:lpstr>
      <vt:lpstr>oknRsSalesRepName</vt:lpstr>
      <vt:lpstr>oknRsShippingCost</vt:lpstr>
      <vt:lpstr>oknRsSubTotal</vt:lpstr>
      <vt:lpstr>oknRsTax1</vt:lpstr>
      <vt:lpstr>oknRsTax2</vt:lpstr>
      <vt:lpstr>oknRsTotal</vt:lpstr>
      <vt:lpstr>oknRsWhoName</vt:lpstr>
      <vt:lpstr>oknRsYearMonth</vt:lpstr>
      <vt:lpstr>oknSalesRepName</vt:lpstr>
      <vt:lpstr>oknShipAddress</vt:lpstr>
      <vt:lpstr>oknShipCityStateZip</vt:lpstr>
      <vt:lpstr>oknShipContact</vt:lpstr>
      <vt:lpstr>oknShipCountry</vt:lpstr>
      <vt:lpstr>oknShipDate</vt:lpstr>
      <vt:lpstr>oknShipName</vt:lpstr>
      <vt:lpstr>oknShippingCost</vt:lpstr>
      <vt:lpstr>oknShipVia</vt:lpstr>
      <vt:lpstr>oknShipZipPostcode</vt:lpstr>
      <vt:lpstr>oknStatus</vt:lpstr>
      <vt:lpstr>oknSubTotal</vt:lpstr>
      <vt:lpstr>oknTax1</vt:lpstr>
      <vt:lpstr>oknTax1Name</vt:lpstr>
      <vt:lpstr>oknTax1Rate</vt:lpstr>
      <vt:lpstr>oknTax1RateDefault</vt:lpstr>
      <vt:lpstr>oknTax2</vt:lpstr>
      <vt:lpstr>oknTax2IsAppliedToTax1</vt:lpstr>
      <vt:lpstr>oknTax2Name</vt:lpstr>
      <vt:lpstr>oknTax2Rate</vt:lpstr>
      <vt:lpstr>oknTax2RateDefault</vt:lpstr>
      <vt:lpstr>oknTaxable_1</vt:lpstr>
      <vt:lpstr>oknTaxable_10</vt:lpstr>
      <vt:lpstr>oknTaxable_11</vt:lpstr>
      <vt:lpstr>oknTaxable_12</vt:lpstr>
      <vt:lpstr>oknTaxable_13</vt:lpstr>
      <vt:lpstr>oknTaxable_14</vt:lpstr>
      <vt:lpstr>oknTaxable_15</vt:lpstr>
      <vt:lpstr>oknTaxable_16</vt:lpstr>
      <vt:lpstr>oknTaxable_17</vt:lpstr>
      <vt:lpstr>oknTaxable_18</vt:lpstr>
      <vt:lpstr>oknTaxable_19</vt:lpstr>
      <vt:lpstr>oknTaxable_2</vt:lpstr>
      <vt:lpstr>oknTaxable_20</vt:lpstr>
      <vt:lpstr>oknTaxable_21</vt:lpstr>
      <vt:lpstr>oknTaxable_22</vt:lpstr>
      <vt:lpstr>oknTaxable_23</vt:lpstr>
      <vt:lpstr>oknTaxable_24</vt:lpstr>
      <vt:lpstr>oknTaxable_25</vt:lpstr>
      <vt:lpstr>oknTaxable_26</vt:lpstr>
      <vt:lpstr>oknTaxable_27</vt:lpstr>
      <vt:lpstr>oknTaxable_28</vt:lpstr>
      <vt:lpstr>oknTaxable_29</vt:lpstr>
      <vt:lpstr>oknTaxable_3</vt:lpstr>
      <vt:lpstr>oknTaxable_30</vt:lpstr>
      <vt:lpstr>oknTaxable_31</vt:lpstr>
      <vt:lpstr>oknTaxable_32</vt:lpstr>
      <vt:lpstr>oknTaxable_33</vt:lpstr>
      <vt:lpstr>oknTaxable_34</vt:lpstr>
      <vt:lpstr>oknTaxable_35</vt:lpstr>
      <vt:lpstr>oknTaxable_36</vt:lpstr>
      <vt:lpstr>oknTaxable_37</vt:lpstr>
      <vt:lpstr>oknTaxable_38</vt:lpstr>
      <vt:lpstr>oknTaxable_39</vt:lpstr>
      <vt:lpstr>oknTaxable_4</vt:lpstr>
      <vt:lpstr>oknTaxable_40</vt:lpstr>
      <vt:lpstr>oknTaxable_41</vt:lpstr>
      <vt:lpstr>oknTaxable_42</vt:lpstr>
      <vt:lpstr>oknTaxable_43</vt:lpstr>
      <vt:lpstr>oknTaxable_44</vt:lpstr>
      <vt:lpstr>oknTaxable_45</vt:lpstr>
      <vt:lpstr>oknTaxable_46</vt:lpstr>
      <vt:lpstr>oknTaxable_47</vt:lpstr>
      <vt:lpstr>oknTaxable_48</vt:lpstr>
      <vt:lpstr>oknTaxable_49</vt:lpstr>
      <vt:lpstr>oknTaxable_5</vt:lpstr>
      <vt:lpstr>oknTaxable_50</vt:lpstr>
      <vt:lpstr>oknTaxable_51</vt:lpstr>
      <vt:lpstr>oknTaxable_52</vt:lpstr>
      <vt:lpstr>oknTaxable_53</vt:lpstr>
      <vt:lpstr>oknTaxable_54</vt:lpstr>
      <vt:lpstr>oknTaxable_55</vt:lpstr>
      <vt:lpstr>oknTaxable_56</vt:lpstr>
      <vt:lpstr>oknTaxable_57</vt:lpstr>
      <vt:lpstr>oknTaxable_58</vt:lpstr>
      <vt:lpstr>oknTaxable_59</vt:lpstr>
      <vt:lpstr>oknTaxable_6</vt:lpstr>
      <vt:lpstr>oknTaxable_60</vt:lpstr>
      <vt:lpstr>oknTaxable_61</vt:lpstr>
      <vt:lpstr>oknTaxable_62</vt:lpstr>
      <vt:lpstr>oknTaxable_63</vt:lpstr>
      <vt:lpstr>oknTaxable_64</vt:lpstr>
      <vt:lpstr>oknTaxable_65</vt:lpstr>
      <vt:lpstr>oknTaxable_66</vt:lpstr>
      <vt:lpstr>oknTaxable_67</vt:lpstr>
      <vt:lpstr>oknTaxable_68</vt:lpstr>
      <vt:lpstr>oknTaxable_69</vt:lpstr>
      <vt:lpstr>oknTaxable_7</vt:lpstr>
      <vt:lpstr>oknTaxable_70</vt:lpstr>
      <vt:lpstr>oknTaxable_71</vt:lpstr>
      <vt:lpstr>oknTaxable_72</vt:lpstr>
      <vt:lpstr>oknTaxable_73</vt:lpstr>
      <vt:lpstr>oknTaxable_74</vt:lpstr>
      <vt:lpstr>oknTaxable_75</vt:lpstr>
      <vt:lpstr>oknTaxable_76</vt:lpstr>
      <vt:lpstr>oknTaxable_77</vt:lpstr>
      <vt:lpstr>oknTaxable_78</vt:lpstr>
      <vt:lpstr>oknTaxable_79</vt:lpstr>
      <vt:lpstr>oknTaxable_8</vt:lpstr>
      <vt:lpstr>oknTaxable_80</vt:lpstr>
      <vt:lpstr>oknTaxable_81</vt:lpstr>
      <vt:lpstr>oknTaxable_82</vt:lpstr>
      <vt:lpstr>oknTaxable_83</vt:lpstr>
      <vt:lpstr>oknTaxable_84</vt:lpstr>
      <vt:lpstr>oknTaxable_9</vt:lpstr>
      <vt:lpstr>oknTaxTotalIncludingShippingCost</vt:lpstr>
      <vt:lpstr>oknTaxType</vt:lpstr>
      <vt:lpstr>oknTotal</vt:lpstr>
      <vt:lpstr>oknWhoAddress</vt:lpstr>
      <vt:lpstr>oknWhoCityStateZip</vt:lpstr>
      <vt:lpstr>oknWhoCountry</vt:lpstr>
      <vt:lpstr>oknWhoEmail</vt:lpstr>
      <vt:lpstr>oknWhoID</vt:lpstr>
      <vt:lpstr>oknWhoName</vt:lpstr>
      <vt:lpstr>oknWhoPhone</vt:lpstr>
      <vt:lpstr>oknWhoZipPostcode</vt:lpstr>
      <vt:lpstr>'Customer Report'!Print_Area</vt:lpstr>
      <vt:lpstr>'Customer Statement'!Print_Area</vt:lpstr>
      <vt:lpstr>Invoice!Print_Area</vt:lpstr>
      <vt:lpstr>'Payment Report'!Print_Area</vt:lpstr>
      <vt:lpstr>'Product Report'!Print_Area</vt:lpstr>
      <vt:lpstr>'Sales Rep. Report'!Print_Area</vt:lpstr>
      <vt:lpstr>'Sales Report'!Print_Area</vt:lpstr>
      <vt:lpstr>'Customer Report'!Print_Titles</vt:lpstr>
      <vt:lpstr>'Customer Statement'!Print_Titles</vt:lpstr>
      <vt:lpstr>Invoice!Print_Titles</vt:lpstr>
      <vt:lpstr>'Payment Report'!Print_Titles</vt:lpstr>
      <vt:lpstr>'Product Report'!Print_Titles</vt:lpstr>
      <vt:lpstr>'Sales Rep. Report'!Print_Titles</vt:lpstr>
      <vt:lpstr>'Sales Report'!Print_Titles</vt:lpstr>
    </vt:vector>
  </TitlesOfParts>
  <Manager>https://www.invoicingtemplate.com/software.html</Manager>
  <Company>Uniform Software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Template with 4 Pages</dc:title>
  <dc:subject>"Invoice Template with 4 Pages" summary: This Excel Invoicing Template contains 84 lines on the invoice detail section and is printable on 4 pages of standard A4 paper. It also contains fields that are required on general &lt;a href="/sales.html"&gt;sales invoices&lt;/a&gt; such as invoice#, invoice date, client details, shipping details, P.O.#, sales rep. name, payment term etc.</dc:subject>
  <dc:creator>https://www.invoicingtemplate.com/</dc:creator>
  <cp:keywords/>
  <dc:description>https://www.invoicingtemplate.com/invoicetemplate4pages.html</dc:description>
  <cp:lastModifiedBy>james</cp:lastModifiedBy>
  <cp:lastPrinted>2016-03-08T08:20:17Z</cp:lastPrinted>
  <dcterms:created xsi:type="dcterms:W3CDTF">2000-07-27T22:24:14Z</dcterms:created>
  <dcterms:modified xsi:type="dcterms:W3CDTF">2021-06-03T11:27:34Z</dcterms:modified>
  <cp:category>Invoice Template with 4 Pages, Invoicing Layout with 4 Pages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SA tag">
    <vt:lpwstr>171, Kansas City[27], Kansas</vt:lpwstr>
  </property>
</Properties>
</file>